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hidePivotFieldList="1" autoCompressPictures="0"/>
  <mc:AlternateContent xmlns:mc="http://schemas.openxmlformats.org/markup-compatibility/2006">
    <mc:Choice Requires="x15">
      <x15ac:absPath xmlns:x15ac="http://schemas.microsoft.com/office/spreadsheetml/2010/11/ac" url="\\acxsmbfs.ac.mlps.adm\Redirected$\sfargnoli\Desktop\"/>
    </mc:Choice>
  </mc:AlternateContent>
  <xr:revisionPtr revIDLastSave="0" documentId="8_{769FED52-E566-48C0-A5E1-7C065B3A7189}" xr6:coauthVersionLast="47" xr6:coauthVersionMax="47" xr10:uidLastSave="{00000000-0000-0000-0000-000000000000}"/>
  <bookViews>
    <workbookView xWindow="-120" yWindow="-120" windowWidth="20730" windowHeight="11160" tabRatio="823" activeTab="8" xr2:uid="{00000000-000D-0000-FFFF-FFFF00000000}"/>
  </bookViews>
  <sheets>
    <sheet name="Sommario" sheetId="26" r:id="rId1"/>
    <sheet name="Tabella Analisi" sheetId="2" r:id="rId2"/>
    <sheet name="Tab 1" sheetId="22" r:id="rId3"/>
    <sheet name="Tab 2" sheetId="17" r:id="rId4"/>
    <sheet name="Tab 2.A-PIS" sheetId="30" r:id="rId5"/>
    <sheet name="Tab 3" sheetId="16" r:id="rId6"/>
    <sheet name="Tab 4" sheetId="15" r:id="rId7"/>
    <sheet name="Tab 5" sheetId="14" r:id="rId8"/>
    <sheet name="Tab_Riepilogo" sheetId="7" r:id="rId9"/>
    <sheet name="Dati" sheetId="31" state="hidden" r:id="rId10"/>
  </sheets>
  <externalReferences>
    <externalReference r:id="rId11"/>
  </externalReferences>
  <definedNames>
    <definedName name="_ftn1" localSheetId="1">'Tabella Analisi'!#REF!</definedName>
    <definedName name="_ftn2" localSheetId="3">'Tab 2'!#REF!</definedName>
    <definedName name="_ftn2" localSheetId="4">'Tab 2.A-PIS'!#REF!</definedName>
    <definedName name="_ftn2" localSheetId="5">'Tab 3'!#REF!</definedName>
    <definedName name="_ftn2" localSheetId="6">'Tab 4'!#REF!</definedName>
    <definedName name="_ftn2" localSheetId="7">'Tab 5'!#REF!</definedName>
    <definedName name="_ftnref1" localSheetId="1">'Tabella Analisi'!#REF!</definedName>
    <definedName name="_ftnref2" localSheetId="3">'Tab 2'!#REF!</definedName>
    <definedName name="_ftnref2" localSheetId="4">'Tab 2.A-PIS'!#REF!</definedName>
    <definedName name="_ftnref2" localSheetId="5">'Tab 3'!#REF!</definedName>
    <definedName name="_ftnref2" localSheetId="6">'Tab 4'!#REF!</definedName>
    <definedName name="_ftnref2" localSheetId="7">'Tab 5'!#REF!</definedName>
    <definedName name="FiltroDati_ATS">#N/A</definedName>
    <definedName name="FiltroDati_Regione">#N/A</definedName>
    <definedName name="ins" localSheetId="2">#REF!</definedName>
    <definedName name="ins">#REF!</definedName>
    <definedName name="inserisci" localSheetId="2">#REF!</definedName>
    <definedName name="inserisci">#REF!</definedName>
    <definedName name="Si_No" localSheetId="2">[1]Tab_03_1_2_3!#REF!</definedName>
    <definedName name="Si_No">#REF!</definedName>
    <definedName name="Ultimo_aggiornamento" localSheetId="9">data</definedName>
    <definedName name="Ultimo_aggiornamento" localSheetId="2">data</definedName>
    <definedName name="Ultimo_aggiornamento" localSheetId="3">data</definedName>
    <definedName name="Ultimo_aggiornamento" localSheetId="4">data</definedName>
    <definedName name="Ultimo_aggiornamento" localSheetId="5">data</definedName>
    <definedName name="Ultimo_aggiornamento" localSheetId="6">data</definedName>
    <definedName name="Ultimo_aggiornamento" localSheetId="7">data</definedName>
    <definedName name="Ultimo_aggiornamento">data</definedName>
  </definedNames>
  <calcPr calcId="191028"/>
  <pivotCaches>
    <pivotCache cacheId="0" r:id="rId12"/>
  </pivotCaches>
  <extLst>
    <ext xmlns:x14="http://schemas.microsoft.com/office/spreadsheetml/2009/9/main" uri="{BBE1A952-AA13-448e-AADC-164F8A28A991}">
      <x14:slicerCaches>
        <x14:slicerCache r:id="rId13"/>
        <x14:slicerCache r:id="rId1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6" l="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8" i="31"/>
  <c r="D59" i="31"/>
  <c r="D60" i="31"/>
  <c r="D61" i="31"/>
  <c r="D62" i="31"/>
  <c r="D63" i="31"/>
  <c r="D64" i="31"/>
  <c r="D65" i="31"/>
  <c r="D66" i="31"/>
  <c r="D35" i="31"/>
  <c r="F58" i="31" l="1"/>
  <c r="A3" i="26"/>
  <c r="C2" i="30"/>
  <c r="B9" i="26"/>
  <c r="B7" i="26"/>
  <c r="G21" i="7" l="1"/>
  <c r="H17" i="7" s="1"/>
  <c r="E21" i="7"/>
  <c r="F17" i="7" s="1"/>
  <c r="D21" i="7"/>
  <c r="C21" i="7"/>
  <c r="D19" i="7" s="1"/>
  <c r="B21" i="7"/>
  <c r="E6" i="17"/>
  <c r="E7" i="17"/>
  <c r="E8" i="17"/>
  <c r="E9" i="17"/>
  <c r="E10" i="17"/>
  <c r="E5" i="17"/>
  <c r="E11" i="17"/>
  <c r="L8" i="22"/>
  <c r="L9" i="22"/>
  <c r="L7" i="22"/>
  <c r="B8" i="7"/>
  <c r="B7" i="7"/>
  <c r="B3" i="7"/>
  <c r="B51" i="14"/>
  <c r="B26" i="14"/>
  <c r="C7" i="15"/>
  <c r="E16" i="16"/>
  <c r="E12" i="16"/>
  <c r="B12" i="16"/>
  <c r="B11" i="30"/>
  <c r="D11" i="30" s="1"/>
  <c r="D11" i="17"/>
  <c r="B4" i="7" s="1"/>
  <c r="C19" i="22"/>
  <c r="G9" i="22"/>
  <c r="G8" i="22"/>
  <c r="G7" i="22"/>
  <c r="C8" i="30" l="1"/>
  <c r="C6" i="30"/>
  <c r="C7" i="30"/>
  <c r="D18" i="7"/>
  <c r="H18" i="7"/>
  <c r="H20" i="7"/>
  <c r="H21" i="7"/>
  <c r="H19" i="7"/>
  <c r="F20" i="7"/>
  <c r="F19" i="7"/>
  <c r="F18" i="7"/>
  <c r="F21" i="7"/>
  <c r="D20" i="7"/>
  <c r="D17" i="7"/>
  <c r="C10" i="30"/>
  <c r="C9" i="30"/>
  <c r="B5" i="7"/>
  <c r="C38" i="14"/>
  <c r="B38" i="14"/>
  <c r="F16" i="7"/>
  <c r="C12" i="14"/>
  <c r="B12" i="14"/>
  <c r="D16" i="7" l="1"/>
  <c r="B53" i="14"/>
  <c r="C5" i="30"/>
  <c r="C11" i="30" s="1"/>
  <c r="E17" i="16"/>
  <c r="B6" i="7" s="1"/>
  <c r="H16" i="7"/>
  <c r="B9" i="7" l="1"/>
  <c r="C6" i="7"/>
  <c r="C3" i="7"/>
  <c r="B10" i="7"/>
  <c r="B11" i="7"/>
  <c r="C11" i="7"/>
  <c r="C4" i="7" l="1"/>
  <c r="C8" i="7"/>
  <c r="C9" i="7"/>
  <c r="C5" i="7"/>
  <c r="C7" i="7"/>
</calcChain>
</file>

<file path=xl/sharedStrings.xml><?xml version="1.0" encoding="utf-8"?>
<sst xmlns="http://schemas.openxmlformats.org/spreadsheetml/2006/main" count="1421" uniqueCount="796">
  <si>
    <t>Ambito territoriale:</t>
  </si>
  <si>
    <t>SOMMARIO</t>
  </si>
  <si>
    <t>Analisi di contesto a supporto dell’elaborazione degli interventi Tab 2</t>
  </si>
  <si>
    <t>Tab Analisi – Indicatori domanda sociale e PUC (Progetti utili alla collettività)</t>
  </si>
  <si>
    <t>Tab 1 – Azione 1: Rafforzamento del Servizio sociale professionale dell’Ambito Sociale Territoriale/del Distretto Sociosanitario.</t>
  </si>
  <si>
    <t xml:space="preserve">Tab 2 –  Azione 2: Interventi e servizi di inclusione </t>
  </si>
  <si>
    <t>Tab 3 –  Azione 3: Programmazione Servizi di segretariato sociale</t>
  </si>
  <si>
    <t xml:space="preserve">Tab 4 – Azione 4: Sistemi informativi </t>
  </si>
  <si>
    <t>Tab 5 – Azione 5: PUC e attività di volontariato presso ETS</t>
  </si>
  <si>
    <t>Tab Riepilogo – Riepilogo programmazione risorse</t>
  </si>
  <si>
    <t>Tabella Analisi – Indicatori Domanda Sociale e PUC (Progetti utili alla collettività)</t>
  </si>
  <si>
    <t>Indicatori</t>
  </si>
  <si>
    <t>Nuclei familiari caricati su GePI per l'attivazione e la gestione del PaIS (valori assoluti)</t>
  </si>
  <si>
    <t>Prese in carico avviate (primo incontro con assistente sociale) (valori assoluti)</t>
  </si>
  <si>
    <t>Analisi preliminari completate (valori assoluti)</t>
  </si>
  <si>
    <t>Patti firmati (valori assoluti)</t>
  </si>
  <si>
    <t>Nuclei familiari la cui presa in carico è stata avviata sul totale dei nuclei familiari caricati su GePI per l'attivazione e la gestione del PaIS (valori %)</t>
  </si>
  <si>
    <t>Analisi preliminari completate sul totale dei nuclei familiari caricati su GePI per l'attivazione e la gestione del PaIS (valori %)</t>
  </si>
  <si>
    <t>Patti firmati sul totale dei nuclei familiari caricati su GePI per l'attivazione e la gestione del PaIS (valori %)</t>
  </si>
  <si>
    <t>Patti firmati (al netto dei nuclei con facoltà di adesione non partecipanti) (valori %)</t>
  </si>
  <si>
    <t>Numero PUC in corso (valori assoluti)</t>
  </si>
  <si>
    <t>Comuni con PUC in corso (valori %)</t>
  </si>
  <si>
    <t>Media PUC in corso per Comune</t>
  </si>
  <si>
    <t>Totale individui impiegati nei PUC in corso (valori assoluti)</t>
  </si>
  <si>
    <t>Posti creati nei PUC in corso (valori assoluti)</t>
  </si>
  <si>
    <t>Posti assegnati nei PUC in corso (valori assoluti)</t>
  </si>
  <si>
    <t>Posti occupati (valori %)</t>
  </si>
  <si>
    <t xml:space="preserve">Azione 1: Rafforzamento del Servizio sociale professionale </t>
  </si>
  <si>
    <t>Tabella 1.1 - Dotazione e rapporto su abitanti a livello di Ambito territoriale a fine anno</t>
  </si>
  <si>
    <t xml:space="preserve">Data </t>
  </si>
  <si>
    <t>Totale assistenti sociali equivalenti a tempo pieno (FTE) impiegati per tipo di contratto (*)</t>
  </si>
  <si>
    <t>A tempo indeterminato</t>
  </si>
  <si>
    <t>A tempo determinato</t>
  </si>
  <si>
    <t>Collaborazione (P.IVA, occasionale)</t>
  </si>
  <si>
    <t xml:space="preserve">Somministrazione di lavoro interinale </t>
  </si>
  <si>
    <t xml:space="preserve">TOTALE complessivo </t>
  </si>
  <si>
    <t>di cui a valere sul PON Inclusione</t>
  </si>
  <si>
    <t>di cui a valere sulla QSFP</t>
  </si>
  <si>
    <t>di cui a valere sul Contributo assistenti sociali (Legge 178/2020 - Legge di Bilancio per il 2021)</t>
  </si>
  <si>
    <t xml:space="preserve">Al 31.12.2023 </t>
  </si>
  <si>
    <t>Al 31.12.2024 (previsione)</t>
  </si>
  <si>
    <t>Al 31.12.2025 (previsione)</t>
  </si>
  <si>
    <t>(*) FTE: Full Time Equivalent, ovvero valore rapportato ad un occupato a tempo pieno di 36 ore settimanali (due persone con part time a 18 ore equivalgono ad un FTE)</t>
  </si>
  <si>
    <t>Voci di costo</t>
  </si>
  <si>
    <t>Importo QSFP</t>
  </si>
  <si>
    <t xml:space="preserve">Assistenti sociali </t>
  </si>
  <si>
    <t xml:space="preserve">Formazione </t>
  </si>
  <si>
    <t xml:space="preserve">Costi di trasporto </t>
  </si>
  <si>
    <t>Beni strumentali (PC, tablet, notebook)</t>
  </si>
  <si>
    <t>Altro (es. affitto di locali…)</t>
  </si>
  <si>
    <t>TOTALE</t>
  </si>
  <si>
    <t xml:space="preserve">Azione 2: Interventi e servizi di inclusione </t>
  </si>
  <si>
    <t>TIPO DI INTERVENTO</t>
  </si>
  <si>
    <t>Numero di destinatari previsti (*)</t>
  </si>
  <si>
    <t>Tirocini di inclusione sociale</t>
  </si>
  <si>
    <t>Sostengo socioeducativo domiciliare o territoriale</t>
  </si>
  <si>
    <t>Assistenza domiciliare socioassistenziale e servizi di prossimità</t>
  </si>
  <si>
    <t>Sostegno alla genitorialità e servizio di mediazione familiare</t>
  </si>
  <si>
    <t>Servizio di mediazione culturale</t>
  </si>
  <si>
    <t xml:space="preserve">Equipe Multidisciplinare </t>
  </si>
  <si>
    <t>(*) Nota: nuclei familiari ex beneficiari del Reddito di cittadinanza che stanno ancora ricevendo interventi e servizi previsti dal PaIS sottoscritto antecedentemente al 31 dicembre 2023; nuclei familiari e gli individui beneficiari dell’Assegno di Inclusione (ADI); nuclei familiari e gli individui che si trovino in simili condizioni economiche, in possesso di attestazione ISEE non superiore a 9.360 euro per i quali sussista una “presa in carico sociale” come definita con decreto del Ministero del Lavoro e delle politiche sociali, n. 160 del 29 dicembre 2023</t>
  </si>
  <si>
    <t>Tabella 2.2 – Informazioni sull'equipe multidisciplinare</t>
  </si>
  <si>
    <t>E' stata attivata l'equipe multidisciplinare? (SI/NO)</t>
  </si>
  <si>
    <t xml:space="preserve">Azione 3: Segretariato sociale </t>
  </si>
  <si>
    <t>Voci di costo risorse umane</t>
  </si>
  <si>
    <t>Durata contratto (mesi)</t>
  </si>
  <si>
    <t>Altra figura:</t>
  </si>
  <si>
    <t>SUB TOTALE</t>
  </si>
  <si>
    <t>Voci di costo per la gestione</t>
  </si>
  <si>
    <t>Altro (es. affitto locali)</t>
  </si>
  <si>
    <t xml:space="preserve">Azione 4: Sistemi informativi </t>
  </si>
  <si>
    <t>Denominazione sistema informativo (*)</t>
  </si>
  <si>
    <t>Dati raccolti dal sistema</t>
  </si>
  <si>
    <t xml:space="preserve">Azione 5: Progetti Utili alla Collettività PUC </t>
  </si>
  <si>
    <t>Tabella 5.1 – Ambito tematico, numero di progetti e posti dei PUC a titolarità dei Comuni o di altra Pubblica amministrazione</t>
  </si>
  <si>
    <t>Ambito tematico PUC</t>
  </si>
  <si>
    <t>Inserire n° progetti per ambito</t>
  </si>
  <si>
    <t>N° di posti (complessivo) che si prevede di attivare</t>
  </si>
  <si>
    <t>Sociale</t>
  </si>
  <si>
    <t>Culturale</t>
  </si>
  <si>
    <t>Artistico</t>
  </si>
  <si>
    <t>Ambiente</t>
  </si>
  <si>
    <t>Formativo</t>
  </si>
  <si>
    <t>Tutela dei beni comuni</t>
  </si>
  <si>
    <t xml:space="preserve">          Voci di costo </t>
  </si>
  <si>
    <t xml:space="preserve">      Importo (€)</t>
  </si>
  <si>
    <t xml:space="preserve">RC Terzi </t>
  </si>
  <si>
    <t xml:space="preserve">Beni strumentali </t>
  </si>
  <si>
    <t xml:space="preserve">Rimborso spese pasto e trasporto </t>
  </si>
  <si>
    <t xml:space="preserve">Tutoraggio </t>
  </si>
  <si>
    <t xml:space="preserve">Coordinamento e supervisione </t>
  </si>
  <si>
    <t xml:space="preserve">Oneri Terzo Settore </t>
  </si>
  <si>
    <t>Altro</t>
  </si>
  <si>
    <t>Totale</t>
  </si>
  <si>
    <t xml:space="preserve">Tabella 5.3 – Ambito tematico, numero di progetti e posti per le Attività di volontariato presso ETS </t>
  </si>
  <si>
    <t>Ambito tematico</t>
  </si>
  <si>
    <t xml:space="preserve">Visite mediche* </t>
  </si>
  <si>
    <t xml:space="preserve">Oneri aggiuntivi  Terzo Settore </t>
  </si>
  <si>
    <t>IMPORTO TOTALE (tab. 5.2 + tab. 5.4)</t>
  </si>
  <si>
    <t>AZIONI</t>
  </si>
  <si>
    <t>%</t>
  </si>
  <si>
    <r>
      <t>1.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Potenziamento del Servizio Sociale Professionale</t>
    </r>
  </si>
  <si>
    <t>compilazione automatica</t>
  </si>
  <si>
    <r>
      <t>2.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Rafforzamento dei servizi per l’inclusione</t>
    </r>
  </si>
  <si>
    <r>
      <t>3.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Servizi di segretariato sociale</t>
    </r>
  </si>
  <si>
    <r>
      <t>4.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Sistemi informativi</t>
    </r>
  </si>
  <si>
    <r>
      <t>5.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PUC – Progetti Utili alla Collettività</t>
    </r>
  </si>
  <si>
    <t>Totale Programmato</t>
  </si>
  <si>
    <t>Totale stanziato</t>
  </si>
  <si>
    <t>Totale non programmato</t>
  </si>
  <si>
    <t>Trasferito</t>
  </si>
  <si>
    <t>Impegnato</t>
  </si>
  <si>
    <t>Impegnato in %</t>
  </si>
  <si>
    <t>Rendicontato in %</t>
  </si>
  <si>
    <t>QSFP 2018</t>
  </si>
  <si>
    <t>QSFP 2019</t>
  </si>
  <si>
    <t>QSFP 2020</t>
  </si>
  <si>
    <t>QSFP 2021</t>
  </si>
  <si>
    <t>Nuclei con obbligo monitoraggio presso il Servizio sociale professionale</t>
  </si>
  <si>
    <t>Posti ancora da assegnare nei PUC in corso (valori assoluti)</t>
  </si>
  <si>
    <t xml:space="preserve">Domande ADI accolte al …... (da specificare) [Dashboard]        </t>
  </si>
  <si>
    <t xml:space="preserve">Nota: non sono ammessi contributi in denaro </t>
  </si>
  <si>
    <t>2.A       PIS (Rafforzamento dei servizi per l’inclusione)</t>
  </si>
  <si>
    <t>Rendicontato</t>
  </si>
  <si>
    <t>(*) Nota: le risorse del Fondo Povertà possono essere impiegate, fino ad un massimo del 2% del totale delle risorse assegnate, per un eventuale adeguamento dei sistemi informativi dei Comuni, singoli o associati, ai fini della interoperabilità con la piattaforma per il coordinamento dei Comuni GePI, di cui al Decreto del Ministero del Lavoro e delle Politiche Sociali del 2 settembre 2019 e al Decreto Interministeriale dell’8 agosto 2023 istitutivo del sistema informativo per l’inclusione sociale e lavorativa. Si precisa che sono finanziabili i costi per l’adeguamento dei sistemi informativi dei Comuni funzionali all’attuazione dei livelli essenziali delle prestazioni sociali, di cui all’articolo 6, comma 8 del D.L. 48/2023.</t>
  </si>
  <si>
    <t>Visite mediche (*)</t>
  </si>
  <si>
    <t>POPOLAZIONE ATS</t>
  </si>
  <si>
    <t>Rapporto AS/abitanti</t>
  </si>
  <si>
    <t>Ente di appartenenza</t>
  </si>
  <si>
    <t>Liquidato</t>
  </si>
  <si>
    <t>Liquidato in %</t>
  </si>
  <si>
    <t>(*) Inserire e compilare una riga per ogni risorsa umana</t>
  </si>
  <si>
    <t>Profilo professionale (es. educatore, psicologo, assistente sociale, mediatore, ecc.) (*)</t>
  </si>
  <si>
    <t>Assistente sociale (*)</t>
  </si>
  <si>
    <t>Assistente sociale</t>
  </si>
  <si>
    <t>Descrizione dell’azione di adeguamento sistemi informativi: [Compilare se si ritiene utile fornire elementi ulteriori sull’azione programmata]</t>
  </si>
  <si>
    <t>Tab 2.A - Azione 2.A: Pronto intervento sociale</t>
  </si>
  <si>
    <t>Esternalizzazione servizio</t>
  </si>
  <si>
    <t xml:space="preserve">Tipolgia contratto (tempo determinato, indeterminato, collaborazione [P.I., occasionale], somminstrazione, esternalizzazione) </t>
  </si>
  <si>
    <r>
      <t xml:space="preserve">Alla data del </t>
    </r>
    <r>
      <rPr>
        <b/>
        <sz val="11"/>
        <rFont val="Calibri"/>
        <family val="2"/>
      </rPr>
      <t>31.12.2023</t>
    </r>
  </si>
  <si>
    <t>Altra figura professionale (es. educatore, psicologo, mediatore, ecc.) (*)</t>
  </si>
  <si>
    <t>(**) Nota: modalità di erogazione diretta, esternalizzata - procedure previste dal Codice degli appalti, procedure previste dal Codice del terzo settore</t>
  </si>
  <si>
    <t>Azione 2.A.1: PIS (Pronto intervento sociale) (*)</t>
  </si>
  <si>
    <t xml:space="preserve">Costi personale impiegato alle dirette dipendenze del beneficiario della Quota del fondo </t>
  </si>
  <si>
    <t>Costi personale esperti esterni/incarichi professionali</t>
  </si>
  <si>
    <t>Affidamenti di servizi (ex D.lgs 36/2023 - Codice dei contratti)</t>
  </si>
  <si>
    <t>Rapporti collaborativi ai sensi del D. Lgs 117/ 2017 - Codice del terzo settore</t>
  </si>
  <si>
    <t>N. unità figure professionali</t>
  </si>
  <si>
    <t>(*) Compilare una riga per ogni figura professionale, per tipologia e durata del contratto</t>
  </si>
  <si>
    <t xml:space="preserve">Modalità di erogazione (**) </t>
  </si>
  <si>
    <t>Costo risorse umane</t>
  </si>
  <si>
    <t>Costo per la gestione</t>
  </si>
  <si>
    <t>Ammontare stanziato:</t>
  </si>
  <si>
    <t>Acquisto di beni, servizi, prestazioni (es. acquisizione di attrezzature, programmi informatici, materiali, arredi, formazione, comunicazione o informazione) noleggio o leasing, affitto, ecc. (**)</t>
  </si>
  <si>
    <t>(**) Tra i beni è possibile considerare anche i Beni ammortizzabili (iscritti nel libro dei cespiti ammortizzabili)</t>
  </si>
  <si>
    <t>Importo</t>
  </si>
  <si>
    <t>Annualità precedenti</t>
  </si>
  <si>
    <t>(*) Nota: Interventi attivati in caso di emergenze sociali per fare fronte a bisogni non differibili, in forma acuta e grave, che la persona deve affrontare e a cui è necessario dare una risposta immediata e tempestiva. Possono rientrare in questa categoria anche gli interventi di sostegno a persone senza dimora e adulti in situazioni di emergenza sociale realizzati attraverso unità mobili di strada che offrono servizi di prima assistenza (distribuzione beni di prima assistenza, pasti caldi, informazioni, accompagnamento a centri di accoglienza, ecc.).</t>
  </si>
  <si>
    <t>QSFP ANNUALITÀ 2023</t>
  </si>
  <si>
    <t>Programmazione della Quota Servizi Fondo Povertà (QSFP) 2023</t>
  </si>
  <si>
    <t>Tabella 1.2 – Dettaglio costi per il Potenziamento Servizio sociale professionale a valere sulla QSFP 2023</t>
  </si>
  <si>
    <t>Tabella 2.1 - Interventi e servizi di inclusione da sostenere con la QSFP 2023</t>
  </si>
  <si>
    <t>Importo QSFP 2023</t>
  </si>
  <si>
    <t>Tabella 2.A.1 - Attività da sostenere con la QSFP 2023</t>
  </si>
  <si>
    <r>
      <t xml:space="preserve">Nota: gli ATS dovranno destinare a questo LEPS una quota non inferiore al </t>
    </r>
    <r>
      <rPr>
        <b/>
        <sz val="11"/>
        <color theme="1"/>
        <rFont val="Calibri"/>
        <family val="2"/>
        <scheme val="minor"/>
      </rPr>
      <t xml:space="preserve">3,78% </t>
    </r>
    <r>
      <rPr>
        <sz val="11"/>
        <color theme="1"/>
        <rFont val="Calibri"/>
        <family val="2"/>
        <scheme val="minor"/>
      </rPr>
      <t>delle risorse loro assegnate (vedi programmazione regionale)</t>
    </r>
  </si>
  <si>
    <t>Tabella 3.1 – Servizi di segretariato sociale per la promozione e diffusione delle misure di contrasto alla povertà da sostenere con la QSFP 2023</t>
  </si>
  <si>
    <t>Tabella 4.1 - Sistemi informativi adeguati tramite la QSFP 2023</t>
  </si>
  <si>
    <t>Nota: le spese ammissibili  sulla QSFP 2023 sono relative alla partecipazione ai PUC dei beneficiari RDC sino al 31 dicembre 2023, dei beneficiari EX RdC/ADI/Individui in simili condizioni di disagio economico 1° gennaio 2024 e dei beneficiari SFL (Linee guida QSFP 2022-2023)</t>
  </si>
  <si>
    <t>Tabella 5.2 – PUC da sostenere con la QSFP 2023 a titolarità dei Comuni o altra Pubblica amministrazione</t>
  </si>
  <si>
    <t>Tabella 5.4 – Attività di volontariato presso ETS da sostenere con la QSFP 2023</t>
  </si>
  <si>
    <t>Riepilogativo Programmazione Risorse QSFP 2023</t>
  </si>
  <si>
    <t>Ammontare QSFP 2023</t>
  </si>
  <si>
    <t>QSFP 2022</t>
  </si>
  <si>
    <t>(*) Nota: visite mediche ai fini della sicurezza sui luoghi di lavoro, ex D. Lgs. 81/2008 – rimborsabili su QSFP solo quelle obbligatoriamente previste dalla normativa (a titolo esemplificativo: movimentazione manuale dei carichi - art. 168; utilizzo videoterminali – art. 176; rumore – art. 196; vibrazioni – art. 204). Si ricorda che l’attivazione di progetti utili alla collettività ed il conseguente utilizzo da parte dei Comuni dei beneficiari delle nuove misure di inclusione sociale e lavorativa – AdI e SFL devono essere contemplati nel Documento di Valutazione dei Rischi (DVR), in quanto anche i “volontari” rientrano a pieno titolo nell’articolo 21 del D. Lgs. 81/2008 e ss.mm.ii., ai sensi dell’articolo 13 bis del citato D. Lgs. 81/2008; formazione di base sulla sicurezza – obbligatoria solo in alcuni casi, in particolare nel caso di presenza di altri lavoratori dipendenti</t>
  </si>
  <si>
    <t>Popolazione Ambito al 01.01.2024</t>
  </si>
  <si>
    <t>Data approvazione PAL:</t>
  </si>
  <si>
    <t>di cui a valere sul Fondo Solidarietà Comunale/Fondo speciale per
l’equità dei servizi (Legge 178/2020 - Legge di Bilancio per il 2021)</t>
  </si>
  <si>
    <t>Riepilogativo Programmazione Risorse QSFP 2018-2019-2020-2022</t>
  </si>
  <si>
    <t>Campania</t>
  </si>
  <si>
    <t>Basilicata</t>
  </si>
  <si>
    <t>Abruzzo</t>
  </si>
  <si>
    <t xml:space="preserve">Quota di risorse da destinare al pronto intervento sociale </t>
  </si>
  <si>
    <t>Regione</t>
  </si>
  <si>
    <t>Quota minima PIS</t>
  </si>
  <si>
    <t>Verifica quota minima PIS</t>
  </si>
  <si>
    <t>ATS</t>
  </si>
  <si>
    <t>Alto Vastese</t>
  </si>
  <si>
    <t>Avezzano</t>
  </si>
  <si>
    <t>Chieti</t>
  </si>
  <si>
    <t>Fino - Cerrano</t>
  </si>
  <si>
    <t>Frentano</t>
  </si>
  <si>
    <t>Gran Sasso - Laga</t>
  </si>
  <si>
    <t>L'Aquila</t>
  </si>
  <si>
    <t>Marrucino</t>
  </si>
  <si>
    <t>Marsica</t>
  </si>
  <si>
    <t>Metropolitano</t>
  </si>
  <si>
    <t>Montagna Pescarese</t>
  </si>
  <si>
    <t>Montagne Aquilane</t>
  </si>
  <si>
    <t>Montesilvano</t>
  </si>
  <si>
    <t>Ortonese</t>
  </si>
  <si>
    <t>Peligno</t>
  </si>
  <si>
    <t>Pescara</t>
  </si>
  <si>
    <t>Sangrino</t>
  </si>
  <si>
    <t>Sangro - Aventino</t>
  </si>
  <si>
    <t>Teramo</t>
  </si>
  <si>
    <t>Tordino - Vomano</t>
  </si>
  <si>
    <t>Val di Foro</t>
  </si>
  <si>
    <t>Val Vibrata</t>
  </si>
  <si>
    <t>Vastese</t>
  </si>
  <si>
    <t>Vestino</t>
  </si>
  <si>
    <t>QS 2023</t>
  </si>
  <si>
    <t xml:space="preserve">PIANO DI ATTUAZIONE LOCALE (PAL) REGIONE / PROVINCIA AUTONOMA
</t>
  </si>
  <si>
    <t>Somma di QS 2023</t>
  </si>
  <si>
    <t>PIS</t>
  </si>
  <si>
    <t>Ambito territoriale sociale</t>
  </si>
  <si>
    <t>Alto Basento</t>
  </si>
  <si>
    <t>Bradanica Medio Basento</t>
  </si>
  <si>
    <t>Città Di Matera</t>
  </si>
  <si>
    <t>Città Di Potenza</t>
  </si>
  <si>
    <t>Lagonegrese Pollino</t>
  </si>
  <si>
    <t>Marmo Platano Melandro</t>
  </si>
  <si>
    <t>Metapontino Collina Materana</t>
  </si>
  <si>
    <t>Val D'Agri</t>
  </si>
  <si>
    <t>Vulture Alto Bradano</t>
  </si>
  <si>
    <t>A01</t>
  </si>
  <si>
    <t>A02</t>
  </si>
  <si>
    <t>A03</t>
  </si>
  <si>
    <t>A04</t>
  </si>
  <si>
    <t>A05</t>
  </si>
  <si>
    <t>A06</t>
  </si>
  <si>
    <t>B01</t>
  </si>
  <si>
    <t>B02</t>
  </si>
  <si>
    <t>B03</t>
  </si>
  <si>
    <t>B04</t>
  </si>
  <si>
    <t>B05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</si>
  <si>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</si>
  <si>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</si>
  <si>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</si>
  <si>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</si>
  <si>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</si>
  <si>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</si>
  <si>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</si>
  <si>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</si>
  <si>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</si>
  <si>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</si>
  <si>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N01-10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</si>
  <si>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</si>
  <si>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</si>
  <si>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</si>
  <si>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</si>
  <si>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</si>
  <si>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</si>
  <si>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</si>
  <si>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</si>
  <si>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</si>
  <si>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</si>
  <si>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</si>
  <si>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</si>
  <si>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</si>
  <si>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</si>
  <si>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</si>
  <si>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</si>
  <si>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</si>
  <si>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</si>
  <si>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</si>
  <si>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</si>
  <si>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</si>
  <si>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</si>
  <si>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</si>
  <si>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</si>
  <si>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S01_1</t>
  </si>
  <si>
    <t>S01_2</t>
  </si>
  <si>
    <t>S01_3</t>
  </si>
  <si>
    <t>S02</t>
  </si>
  <si>
    <t>S03 (Ex S05)</t>
  </si>
  <si>
    <t>S03 (Ex S10)</t>
  </si>
  <si>
    <t>S04_1</t>
  </si>
  <si>
    <t>S04_2</t>
  </si>
  <si>
    <t>S05</t>
  </si>
  <si>
    <t>S06</t>
  </si>
  <si>
    <t>S07</t>
  </si>
  <si>
    <t>S08</t>
  </si>
  <si>
    <t>S09</t>
  </si>
  <si>
    <t>S10</t>
  </si>
  <si>
    <t>Calabria</t>
  </si>
  <si>
    <t>Acri</t>
  </si>
  <si>
    <t>Amantea</t>
  </si>
  <si>
    <t>Cariati</t>
  </si>
  <si>
    <t>Castrovillari</t>
  </si>
  <si>
    <t>Catanzaro</t>
  </si>
  <si>
    <t>Caulonia</t>
  </si>
  <si>
    <t>Cirò Marina</t>
  </si>
  <si>
    <t>Corigliano-Rossano</t>
  </si>
  <si>
    <t>Cosenza</t>
  </si>
  <si>
    <t>Crotone</t>
  </si>
  <si>
    <t>Lamezia Terme</t>
  </si>
  <si>
    <t>Locri</t>
  </si>
  <si>
    <t>Melito Porto Salvo</t>
  </si>
  <si>
    <t>Mesoraca</t>
  </si>
  <si>
    <t>Montalto Uffugo</t>
  </si>
  <si>
    <t>Paola</t>
  </si>
  <si>
    <t>Polistena</t>
  </si>
  <si>
    <t>Praia a Mare/Scalea</t>
  </si>
  <si>
    <t>Reggio Calabria</t>
  </si>
  <si>
    <t>Rende</t>
  </si>
  <si>
    <t>Rogliano</t>
  </si>
  <si>
    <t>Rosarno</t>
  </si>
  <si>
    <t>San Giovanni In Fiore</t>
  </si>
  <si>
    <t>San Marco Argentano</t>
  </si>
  <si>
    <t>Serra San Bruno</t>
  </si>
  <si>
    <t>Soverato</t>
  </si>
  <si>
    <t>Soveria Mannelli</t>
  </si>
  <si>
    <t>Spilinga</t>
  </si>
  <si>
    <t>Taurianova</t>
  </si>
  <si>
    <t>Trebisacce</t>
  </si>
  <si>
    <t>Vibo Valentia</t>
  </si>
  <si>
    <t>Villa San Giovanni</t>
  </si>
  <si>
    <t>Emilia-Romagna</t>
  </si>
  <si>
    <t>Distr. Correggio</t>
  </si>
  <si>
    <t>Distr. Fidenza</t>
  </si>
  <si>
    <t>Distr. ForlÌ</t>
  </si>
  <si>
    <t>Distr. Guastalla</t>
  </si>
  <si>
    <t>Distr. Levante</t>
  </si>
  <si>
    <t>Distr. Lugo</t>
  </si>
  <si>
    <t>Distr. Mirandola</t>
  </si>
  <si>
    <t>Distr. Modena</t>
  </si>
  <si>
    <t>Distr. Ovest</t>
  </si>
  <si>
    <t>Distr. Parma</t>
  </si>
  <si>
    <t>Distr. Pianura Est</t>
  </si>
  <si>
    <t>Distr. Pianura Ovest</t>
  </si>
  <si>
    <t>Distr. Ravenna</t>
  </si>
  <si>
    <t>Distr. Reggio Emilia</t>
  </si>
  <si>
    <t>Distr. Riccione</t>
  </si>
  <si>
    <t>Distr. Rimini</t>
  </si>
  <si>
    <t>Distr. Rubicone</t>
  </si>
  <si>
    <t>Distr. Savena Idice</t>
  </si>
  <si>
    <t>Distr. Sassuolo</t>
  </si>
  <si>
    <t>Distr. Sud-Est (Fe)</t>
  </si>
  <si>
    <t>Distr. Val D'Enza</t>
  </si>
  <si>
    <t>Distr. Vignola</t>
  </si>
  <si>
    <t>Distr. Castelfranco Emilia</t>
  </si>
  <si>
    <t>Distr. Imola</t>
  </si>
  <si>
    <t>Distr. Ponente</t>
  </si>
  <si>
    <t>Distr. Scandiano</t>
  </si>
  <si>
    <t>Distr. Sud Est (Pr)</t>
  </si>
  <si>
    <t>Distr. Appennino Bolognese</t>
  </si>
  <si>
    <t>Distr. Carpi</t>
  </si>
  <si>
    <t>Distr. Castelnuovo Ne' Monti</t>
  </si>
  <si>
    <t>Distr. Centro-Nord</t>
  </si>
  <si>
    <t>Distr. Cesena-Valle Del Savio</t>
  </si>
  <si>
    <t>Distr. CittÀ Di Bologna</t>
  </si>
  <si>
    <t>Distr. CittÀ Di Piacenza</t>
  </si>
  <si>
    <t>Distr. Faenza</t>
  </si>
  <si>
    <t>Distr. Pavullo Nel Frignano</t>
  </si>
  <si>
    <t>Distr. Reno, Lavino E Samoggia</t>
  </si>
  <si>
    <t>Distr. Valli Taro E Ceno</t>
  </si>
  <si>
    <t>Agro Aquileiese</t>
  </si>
  <si>
    <t>Carnia</t>
  </si>
  <si>
    <t>Carso Giuliano</t>
  </si>
  <si>
    <t>Carso Isonzo Adriatico</t>
  </si>
  <si>
    <t>Collinare</t>
  </si>
  <si>
    <t>Collio-Alto Isonzo</t>
  </si>
  <si>
    <t>Friuli Centrale</t>
  </si>
  <si>
    <t>Gemonese/Canal del Ferro-Val Canale</t>
  </si>
  <si>
    <t>Livenza-Cansiglio-Cavallo</t>
  </si>
  <si>
    <t>Mediofriuli</t>
  </si>
  <si>
    <t>Natisone</t>
  </si>
  <si>
    <t>Noncello</t>
  </si>
  <si>
    <t>Riviera Bassa Friulana</t>
  </si>
  <si>
    <t>Sile E Meduna</t>
  </si>
  <si>
    <t>Tagliamento</t>
  </si>
  <si>
    <t>Torre</t>
  </si>
  <si>
    <t>Triestino</t>
  </si>
  <si>
    <t>Valli e Dolomiti friulane</t>
  </si>
  <si>
    <t>Friuli-Venezia Giulia</t>
  </si>
  <si>
    <t>Fr A</t>
  </si>
  <si>
    <t>Fr B</t>
  </si>
  <si>
    <t>Fr C</t>
  </si>
  <si>
    <t>Fr D</t>
  </si>
  <si>
    <t>Lt 1</t>
  </si>
  <si>
    <t>Lt 2</t>
  </si>
  <si>
    <t>Lt 3</t>
  </si>
  <si>
    <t>Lt 4</t>
  </si>
  <si>
    <t>Lt 5</t>
  </si>
  <si>
    <t>Rieti 1</t>
  </si>
  <si>
    <t>Rieti 2</t>
  </si>
  <si>
    <t>Rieti 3</t>
  </si>
  <si>
    <t>Rieti 4</t>
  </si>
  <si>
    <t>Rieti 5</t>
  </si>
  <si>
    <t>Rm 3.1</t>
  </si>
  <si>
    <t>Rm 4.1</t>
  </si>
  <si>
    <t>Rm 4.2</t>
  </si>
  <si>
    <t>Rm 4.3</t>
  </si>
  <si>
    <t>Rm 4.4</t>
  </si>
  <si>
    <t>Rm 5.1</t>
  </si>
  <si>
    <t>Rm 5.2</t>
  </si>
  <si>
    <t>Rm 5.3</t>
  </si>
  <si>
    <t>Rm 5.4</t>
  </si>
  <si>
    <t>Rm 5.5</t>
  </si>
  <si>
    <t>Rm 5.6</t>
  </si>
  <si>
    <t>Rm 6.1</t>
  </si>
  <si>
    <t>Rm 6.2</t>
  </si>
  <si>
    <t>Rm 6.3</t>
  </si>
  <si>
    <t>Rm 6.4</t>
  </si>
  <si>
    <t>Rm 6.5</t>
  </si>
  <si>
    <t>Rm 6.6</t>
  </si>
  <si>
    <t>Roma Capitale</t>
  </si>
  <si>
    <t>Vt 1</t>
  </si>
  <si>
    <t>Vt 2</t>
  </si>
  <si>
    <t>Vt 3</t>
  </si>
  <si>
    <t>Vt 4</t>
  </si>
  <si>
    <t>Vt 5</t>
  </si>
  <si>
    <t>Lazio</t>
  </si>
  <si>
    <t>Distretto Sociosanitario 1 Ventimigliese</t>
  </si>
  <si>
    <t>Distretto Sociosanitario 2 Sanremese</t>
  </si>
  <si>
    <t>Distretto Sociosanitario 4 Albenganese</t>
  </si>
  <si>
    <t>Distretto Sociosanitario 5 Finalese</t>
  </si>
  <si>
    <t>Distretto Sociosanitario 6 Bormide</t>
  </si>
  <si>
    <t>Distretto Sociosanitario 7 Savonese</t>
  </si>
  <si>
    <t>Distretto Sociosanitario 8 Extra Genova</t>
  </si>
  <si>
    <t>Liguria</t>
  </si>
  <si>
    <t>Distretto Sociosanitario 3 Imperiese</t>
  </si>
  <si>
    <t>Distretto Sociosanitario 9 E 11</t>
  </si>
  <si>
    <t>Distretto Sociosanitarioo 10 Extra -Genova --Valpolcevera E Vallescrivia</t>
  </si>
  <si>
    <t>Distretto Sociosanitarioo 12 Extra Genova -Valtrebbia E Valbisagno</t>
  </si>
  <si>
    <t>Distretto Sociosanitarioo 13 Extra Genova -Levante</t>
  </si>
  <si>
    <t>Distretto Sociosanitarioo 14 Tigullio Occidentale</t>
  </si>
  <si>
    <t>Distretto Sociosanitarioo 15 Chiavarese</t>
  </si>
  <si>
    <t>Distretto Sociosanitarioo 16 Tigullio</t>
  </si>
  <si>
    <t>Distretto Sociosanitarioo 17 Riviera E Val Di Vara</t>
  </si>
  <si>
    <t>Distretto Sociosanitarioo Dss 18 Spezzino</t>
  </si>
  <si>
    <t>Distretto Sociosanitarioo Dss 19 Val Di Magra</t>
  </si>
  <si>
    <t>Abbiategrasso</t>
  </si>
  <si>
    <t>Albino Valle Seriana</t>
  </si>
  <si>
    <t>Alto e Basso Pavese</t>
  </si>
  <si>
    <t>Alto Milanese</t>
  </si>
  <si>
    <t>Alto Sebino</t>
  </si>
  <si>
    <t>Arcisate</t>
  </si>
  <si>
    <t>Asola</t>
  </si>
  <si>
    <t>Azzate</t>
  </si>
  <si>
    <t>Bassa Bresciana Centrale - 9</t>
  </si>
  <si>
    <t>Bassa Bresciana Occidentale - 8</t>
  </si>
  <si>
    <t>Bassa Bresciana Orientale - 10</t>
  </si>
  <si>
    <t>Bellano</t>
  </si>
  <si>
    <t>Bergamo</t>
  </si>
  <si>
    <t>Bormio</t>
  </si>
  <si>
    <t>Brescia - 1</t>
  </si>
  <si>
    <t>Brescia Est - 3</t>
  </si>
  <si>
    <t>Brescia Ovest - 2</t>
  </si>
  <si>
    <t>Broni e Casteggio</t>
  </si>
  <si>
    <t>Busto Arsizio</t>
  </si>
  <si>
    <t>Campione d'Italia</t>
  </si>
  <si>
    <t>Cantù</t>
  </si>
  <si>
    <t>Carate Brianza</t>
  </si>
  <si>
    <t>Castellanza</t>
  </si>
  <si>
    <t>Cernusco Sul Naviglio</t>
  </si>
  <si>
    <t>Chiavenna</t>
  </si>
  <si>
    <t>Cinisello Balsamo</t>
  </si>
  <si>
    <t>Cittiglio</t>
  </si>
  <si>
    <t>Como</t>
  </si>
  <si>
    <t>Corsico</t>
  </si>
  <si>
    <t>Crema</t>
  </si>
  <si>
    <t>Cremona</t>
  </si>
  <si>
    <t>Dalmine</t>
  </si>
  <si>
    <t>Desio</t>
  </si>
  <si>
    <t>Dongo</t>
  </si>
  <si>
    <t>Erba</t>
  </si>
  <si>
    <t>Gallarate</t>
  </si>
  <si>
    <t>Garbagnate Milanese</t>
  </si>
  <si>
    <t>Garda-Salò - 11</t>
  </si>
  <si>
    <t>Grumello</t>
  </si>
  <si>
    <t>Guidizzolo</t>
  </si>
  <si>
    <t>Isola Bergamasca e Bassa Val San Martino</t>
  </si>
  <si>
    <t>Lecco</t>
  </si>
  <si>
    <t>Lodi</t>
  </si>
  <si>
    <t>Lomazzo - Fino Mornasco</t>
  </si>
  <si>
    <t>Lomellina</t>
  </si>
  <si>
    <t>Luino</t>
  </si>
  <si>
    <t>Magentino</t>
  </si>
  <si>
    <t>Mantova</t>
  </si>
  <si>
    <t>Mariano Comense</t>
  </si>
  <si>
    <t>Melzo</t>
  </si>
  <si>
    <t>Menaggio</t>
  </si>
  <si>
    <t>Merate</t>
  </si>
  <si>
    <t>Milano Città</t>
  </si>
  <si>
    <t>Monte Bronzone-Basso Sebino</t>
  </si>
  <si>
    <t>Monte Orfano - 6</t>
  </si>
  <si>
    <t>Monza</t>
  </si>
  <si>
    <t>Morbegno</t>
  </si>
  <si>
    <t>Oglio Ovest - 7</t>
  </si>
  <si>
    <t>Oglio Po</t>
  </si>
  <si>
    <t>Olgiate Comasco</t>
  </si>
  <si>
    <t>Ostiglia</t>
  </si>
  <si>
    <t>Paullo</t>
  </si>
  <si>
    <t>Pavia</t>
  </si>
  <si>
    <t>Pioltello</t>
  </si>
  <si>
    <t>Rho</t>
  </si>
  <si>
    <t>Romano di Lombardia</t>
  </si>
  <si>
    <t>San Giuliano Milanese</t>
  </si>
  <si>
    <t>Saronno</t>
  </si>
  <si>
    <t>Sebino - 5</t>
  </si>
  <si>
    <t>Seregno</t>
  </si>
  <si>
    <t>Seriate</t>
  </si>
  <si>
    <t>Sesto Calende</t>
  </si>
  <si>
    <t>Sesto San Giovanni</t>
  </si>
  <si>
    <t>Somma Lombardo</t>
  </si>
  <si>
    <t>Sondrio</t>
  </si>
  <si>
    <t>Suzzara</t>
  </si>
  <si>
    <t>Tirano</t>
  </si>
  <si>
    <t>Tradate</t>
  </si>
  <si>
    <t>Treviglio</t>
  </si>
  <si>
    <t>Trezzo d'Adda</t>
  </si>
  <si>
    <t>Valle Brembana</t>
  </si>
  <si>
    <t>Valle Cavallina</t>
  </si>
  <si>
    <t>Valle Imagna e Villa D'Almè</t>
  </si>
  <si>
    <t>Valle Sabbia - 12</t>
  </si>
  <si>
    <t>Valle Seriana Superiore e Valle di Scalve</t>
  </si>
  <si>
    <t>Valle Trompia - 4</t>
  </si>
  <si>
    <t>Vallecamonica</t>
  </si>
  <si>
    <t>Varese</t>
  </si>
  <si>
    <t>Vimercate</t>
  </si>
  <si>
    <t>Visconteo sud Milano</t>
  </si>
  <si>
    <t>Voghera e Comunità Montana Oltrepo' Pavese</t>
  </si>
  <si>
    <t>Lombardia</t>
  </si>
  <si>
    <t>Ats 01 - Pesaro</t>
  </si>
  <si>
    <t>Ats 03 - Unione Montana Catria e Nerone</t>
  </si>
  <si>
    <t>Ats 04 - Urbino</t>
  </si>
  <si>
    <t>Ats 05 - Unione Montana Montefeltro</t>
  </si>
  <si>
    <t>Ats 06 - Fano</t>
  </si>
  <si>
    <t>Ats 07 - Fossombrone</t>
  </si>
  <si>
    <t>Ats 8 - Unione dei Comuni Le terre della Marca Senone</t>
  </si>
  <si>
    <t>Ats 09 - Asp Ambito 9 Jesi</t>
  </si>
  <si>
    <t>Ats 10 - Unione Montana Esino-Frasassi</t>
  </si>
  <si>
    <t>Ats 11 - Ancona</t>
  </si>
  <si>
    <t>Ats 12 - Falconara Marittima</t>
  </si>
  <si>
    <t>Ats 13 - Osimo</t>
  </si>
  <si>
    <t>Ats 14 - Civitanova Marche</t>
  </si>
  <si>
    <t>Ats 15 - Macerata</t>
  </si>
  <si>
    <t>Ats 16 - Unione Montana Monti Azzurri</t>
  </si>
  <si>
    <t>Ats 17 - Unione Montana Alte Valli Potenza-Esino</t>
  </si>
  <si>
    <t>Ats 18 - Unione Montana Marca di Camerino</t>
  </si>
  <si>
    <t>Ats 19 - Fermo</t>
  </si>
  <si>
    <t>Ats 20 - Porto Sant'Elpidio</t>
  </si>
  <si>
    <t>Ats 21 - San Benedetto</t>
  </si>
  <si>
    <t>Ats 22 - Ascoli Piceno</t>
  </si>
  <si>
    <t>Ats 23 - Unione dei Comuni Vallata del Tronto</t>
  </si>
  <si>
    <t>ATS 24 - Unione Montana dei Sibillini</t>
  </si>
  <si>
    <t>Marche</t>
  </si>
  <si>
    <t>Agnone</t>
  </si>
  <si>
    <t>ATS LARINO</t>
  </si>
  <si>
    <t>Campobasso</t>
  </si>
  <si>
    <t>ISERNIA</t>
  </si>
  <si>
    <t>Riccia - Bojano</t>
  </si>
  <si>
    <t>Termoli</t>
  </si>
  <si>
    <t>Venafro</t>
  </si>
  <si>
    <t>Molise</t>
  </si>
  <si>
    <t>Acqui Terme</t>
  </si>
  <si>
    <t>Alba</t>
  </si>
  <si>
    <t>Alessandria - Valenza</t>
  </si>
  <si>
    <t>Area Metropolitana Centro</t>
  </si>
  <si>
    <t>Area Metropolitana Nord</t>
  </si>
  <si>
    <t>Area Metropolitana Sud</t>
  </si>
  <si>
    <t>Area Nord Novarese</t>
  </si>
  <si>
    <t>Area Sud Novarese</t>
  </si>
  <si>
    <t>Asti Centro</t>
  </si>
  <si>
    <t>Asti Nord</t>
  </si>
  <si>
    <t>Asti Sud</t>
  </si>
  <si>
    <t>BIELLA IRIS</t>
  </si>
  <si>
    <t>Bra</t>
  </si>
  <si>
    <t>CALUSO</t>
  </si>
  <si>
    <t>Carmagnola</t>
  </si>
  <si>
    <t>Casale Monferrato</t>
  </si>
  <si>
    <t>Chieri</t>
  </si>
  <si>
    <t>CHIVASSO</t>
  </si>
  <si>
    <t>Cirie' - Lanzo</t>
  </si>
  <si>
    <t>COSSATO</t>
  </si>
  <si>
    <t>Cuneo Nord Ovest E Nord Est</t>
  </si>
  <si>
    <t>Cuneo Sud Est</t>
  </si>
  <si>
    <t>Cuneo Sud Ovest</t>
  </si>
  <si>
    <t>Cuorgne’</t>
  </si>
  <si>
    <t>GASSINO</t>
  </si>
  <si>
    <t>IVREA</t>
  </si>
  <si>
    <t>Moncalieri</t>
  </si>
  <si>
    <t>Nichelino</t>
  </si>
  <si>
    <t>Nord Ticino</t>
  </si>
  <si>
    <t>Novara</t>
  </si>
  <si>
    <t>Novi ligure</t>
  </si>
  <si>
    <t xml:space="preserve">Orizzonti Nord Est - O.N.E. </t>
  </si>
  <si>
    <t>Ovada</t>
  </si>
  <si>
    <t>Pinerolese</t>
  </si>
  <si>
    <t>Settimo Torinese</t>
  </si>
  <si>
    <t>Torino Citta’</t>
  </si>
  <si>
    <t>Tortona</t>
  </si>
  <si>
    <t>Valle Di Susa - Val Sangone</t>
  </si>
  <si>
    <t>Vco</t>
  </si>
  <si>
    <t>Vercelli</t>
  </si>
  <si>
    <t>Piemonte</t>
  </si>
  <si>
    <t>Ambito Territoriale di Bari</t>
  </si>
  <si>
    <t>Ambito Territoriale di Campi Salentina</t>
  </si>
  <si>
    <t>Ambito Territoriale di Cerignola</t>
  </si>
  <si>
    <t>Ambito Territoriale di Corato</t>
  </si>
  <si>
    <t>Ambito Territoriale di Manduria</t>
  </si>
  <si>
    <t>Ambito Territoriale di Martina Franca</t>
  </si>
  <si>
    <t>Ambito Territoriale di Modugno</t>
  </si>
  <si>
    <t>Ambito Territoriale di Taranto</t>
  </si>
  <si>
    <t>Ambito Territoriale di Trani</t>
  </si>
  <si>
    <t>Puglia</t>
  </si>
  <si>
    <t>Ambito Territoriale Di Mola Di Bari</t>
  </si>
  <si>
    <t>Ambito Territoriale Di Molfetta</t>
  </si>
  <si>
    <t>Ambito Territoriale Di Nardo'</t>
  </si>
  <si>
    <t>Ambito Territoriale Di Putignano</t>
  </si>
  <si>
    <t>Ambito Territoriale Di San Marco In Lamis</t>
  </si>
  <si>
    <t>Ambito Territoriale Di San Severo</t>
  </si>
  <si>
    <t>Ambito Territoriale Di Triggiano</t>
  </si>
  <si>
    <t>Ambito Territoriale Di Troia</t>
  </si>
  <si>
    <t>Ambito Territoriale Di Vico Del Gargano</t>
  </si>
  <si>
    <t>Ambito Territoriale Del Tavoliere Meridionale</t>
  </si>
  <si>
    <t>Ambito Territoriale Di Altamura</t>
  </si>
  <si>
    <t>Ambito Territoriale Di Andria</t>
  </si>
  <si>
    <t>Ambito Territoriale Di Barletta</t>
  </si>
  <si>
    <t>Ambito Territoriale Di Bitonto</t>
  </si>
  <si>
    <t>Ambito territoriale di Brindisi</t>
  </si>
  <si>
    <t>Ambito Territoriale di Canosa Di Puglia</t>
  </si>
  <si>
    <t>Ambito Territoriale Di Casarano</t>
  </si>
  <si>
    <t>Ambito Territoriale Di Conversano</t>
  </si>
  <si>
    <t>Ambito Territoriale Di Fasano-Ostuni</t>
  </si>
  <si>
    <t>Ambito Territoriale Di Foggia</t>
  </si>
  <si>
    <t>Ambito territoriale di Francavilla Fontana</t>
  </si>
  <si>
    <t>Ambito Territoriale Di Gagliano Del Capo</t>
  </si>
  <si>
    <t>Ambito Territoriale Di Galatina</t>
  </si>
  <si>
    <t>Ambito Territoriale Di Gallipoli</t>
  </si>
  <si>
    <t>Ambito Territoriale Di Ginosa</t>
  </si>
  <si>
    <t>Ambito Territoriale Di Gioia Del Colle</t>
  </si>
  <si>
    <t>Ambito Territoriale Di Grottaglie</t>
  </si>
  <si>
    <t>Ambito Territoriale Di Grumo Appula</t>
  </si>
  <si>
    <t>Ambito Territoriale Di Lecce</t>
  </si>
  <si>
    <t>Ambito Territoriale Di Lucera</t>
  </si>
  <si>
    <t>Ambito territoriale di Maglie</t>
  </si>
  <si>
    <t>Ambito Territoriale di Manfredonia</t>
  </si>
  <si>
    <t>Ambito Territoriale Di Martano</t>
  </si>
  <si>
    <t>Ambito Territoriale Di Massafra</t>
  </si>
  <si>
    <t>Ambito territoriale di Mesagne</t>
  </si>
  <si>
    <t>Ambito territoriale di Poggiardo</t>
  </si>
  <si>
    <t>Ales Terralba</t>
  </si>
  <si>
    <t>Alghero</t>
  </si>
  <si>
    <t>Anglona Coros Figulinas</t>
  </si>
  <si>
    <t>Arcipelago del Sulcis</t>
  </si>
  <si>
    <t>Area Ovest</t>
  </si>
  <si>
    <t>Cagliari</t>
  </si>
  <si>
    <t>Cagliari 21</t>
  </si>
  <si>
    <t>Carbonia</t>
  </si>
  <si>
    <t>Ghilarza - Bosa</t>
  </si>
  <si>
    <t>Guspini</t>
  </si>
  <si>
    <t>Iglesias</t>
  </si>
  <si>
    <t>Macomer</t>
  </si>
  <si>
    <t>Nuoro</t>
  </si>
  <si>
    <t>Ogliastra</t>
  </si>
  <si>
    <t>Olbia</t>
  </si>
  <si>
    <t>Oristano</t>
  </si>
  <si>
    <t>Ozieri</t>
  </si>
  <si>
    <t>Quartu Parteolla</t>
  </si>
  <si>
    <t>Sanluri</t>
  </si>
  <si>
    <t>Sarcidano Barbagia di Seulo</t>
  </si>
  <si>
    <t>Sarrabus Gerrei</t>
  </si>
  <si>
    <t>Sassari</t>
  </si>
  <si>
    <t>Siniscola</t>
  </si>
  <si>
    <t>Sorgono</t>
  </si>
  <si>
    <t>Tempio Pausania</t>
  </si>
  <si>
    <t>Trexenta</t>
  </si>
  <si>
    <t>Sardegna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</si>
  <si>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</si>
  <si>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</si>
  <si>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</si>
  <si>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</si>
  <si>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</si>
  <si>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</si>
  <si>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</si>
  <si>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</si>
  <si>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</si>
  <si>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</si>
  <si>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</si>
  <si>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</si>
  <si>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</si>
  <si>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</si>
  <si>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</si>
  <si>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</si>
  <si>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</si>
  <si>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</si>
  <si>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</si>
  <si>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</si>
  <si>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</si>
  <si>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</si>
  <si>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</si>
  <si>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</si>
  <si>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</si>
  <si>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</si>
  <si>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</si>
  <si>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</si>
  <si>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</si>
  <si>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</si>
  <si>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</si>
  <si>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</si>
  <si>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</si>
  <si>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</si>
  <si>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</si>
  <si>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</si>
  <si>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</si>
  <si>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</si>
  <si>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</si>
  <si>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</si>
  <si>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</si>
  <si>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</si>
  <si>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</si>
  <si>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</si>
  <si>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</si>
  <si>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</si>
  <si>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</si>
  <si>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</si>
  <si>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</si>
  <si>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</si>
  <si>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</si>
  <si>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</si>
  <si>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</si>
  <si>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</si>
  <si>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</si>
  <si>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Sicilia</t>
  </si>
  <si>
    <t>Alta Val D’Elsa</t>
  </si>
  <si>
    <t>Alta Val Di Cecina-Val Dera</t>
  </si>
  <si>
    <t>Amiata Grossetana-Colline Metallifere-Grossetana</t>
  </si>
  <si>
    <t>Amiata Senese E Val D’Orcia-Valdichiana Senese</t>
  </si>
  <si>
    <t>Apuane</t>
  </si>
  <si>
    <t>Aretina</t>
  </si>
  <si>
    <t>Bassa Val Di Cecina-Val Di Cornia</t>
  </si>
  <si>
    <t>Casentino</t>
  </si>
  <si>
    <t>Colline Dell’Albegna</t>
  </si>
  <si>
    <t>Elba</t>
  </si>
  <si>
    <t>Empolese-Valdarno Inferiore</t>
  </si>
  <si>
    <t>Fiorentina Nord Ovest</t>
  </si>
  <si>
    <t>Fiorentina Sud Est</t>
  </si>
  <si>
    <t>Firenze</t>
  </si>
  <si>
    <t>Livornese</t>
  </si>
  <si>
    <t>Lunigiana</t>
  </si>
  <si>
    <t>Mugello</t>
  </si>
  <si>
    <t>Piana Di Lucca</t>
  </si>
  <si>
    <t>Pisana</t>
  </si>
  <si>
    <t>Pistoiese</t>
  </si>
  <si>
    <t>Pratese</t>
  </si>
  <si>
    <t>Senese</t>
  </si>
  <si>
    <t>Val Di Chiana Aretina</t>
  </si>
  <si>
    <t>Val Di Nievole</t>
  </si>
  <si>
    <t>Valdarno</t>
  </si>
  <si>
    <t>Valle Del Serchio</t>
  </si>
  <si>
    <t>Valtiberina</t>
  </si>
  <si>
    <t>Versilia</t>
  </si>
  <si>
    <t>Toscana</t>
  </si>
  <si>
    <t>Umbria</t>
  </si>
  <si>
    <t>Zona Sociale 1 - Comune di Città di Castello</t>
  </si>
  <si>
    <t>Zona Sociale 2 - Comune di Perugia</t>
  </si>
  <si>
    <t>Zona Sociale 3 - Comune di Assisi</t>
  </si>
  <si>
    <t>Zona Sociale 4 - Comune di Marsciano</t>
  </si>
  <si>
    <t>Zona Sociale 5 - Unione dei Comuni del Trasimeno</t>
  </si>
  <si>
    <t>Zona Sociale 6 - Comune di Norcia</t>
  </si>
  <si>
    <t>Zona Sociale 7 - Comune di Gubbio</t>
  </si>
  <si>
    <t>Zona Sociale 8 - Comune di Foligno</t>
  </si>
  <si>
    <t>Zona Sociale 9 - Comune di Spoleto</t>
  </si>
  <si>
    <t>Zona Sociale 10 - Comune di Terni</t>
  </si>
  <si>
    <t>Zona Sociale 11 - Comune di Narni</t>
  </si>
  <si>
    <t>Zona Sociale 12 - Comune di Orvieto</t>
  </si>
  <si>
    <t>Valle d'Aosta</t>
  </si>
  <si>
    <t>Valle D'Aosta</t>
  </si>
  <si>
    <t>Ambito Sociale VEN_01 - Belluno</t>
  </si>
  <si>
    <t>Ambito Sociale VEN_02 - Feltre</t>
  </si>
  <si>
    <t>Ambito Sociale VEN_03 Bassano del Grappa - Asiago</t>
  </si>
  <si>
    <t>Ambito Sociale VEN_04 - Thiene</t>
  </si>
  <si>
    <t>Ambito Sociale VEN_05 - Arzignano</t>
  </si>
  <si>
    <t>Ambito Sociale VEN_06 - Vicenza</t>
  </si>
  <si>
    <t>Ambito Sociale VEN_07 - Conegliano</t>
  </si>
  <si>
    <t>Ambito Sociale VEN_08 - Asolo</t>
  </si>
  <si>
    <t>Ambito Sociale VEN_09 - Treviso</t>
  </si>
  <si>
    <t>Ambito Sociale VEN_10 - Portogruaro</t>
  </si>
  <si>
    <t>Ambito Sociale VEN_12 - Venezia</t>
  </si>
  <si>
    <t>Ambito Sociale VEN_13 - Mira</t>
  </si>
  <si>
    <t>Ambito Sociale VEN_14 - Chioggia</t>
  </si>
  <si>
    <t>Ambito Sociale VEN_15 - Federazione dei Comuni del Camposampierese</t>
  </si>
  <si>
    <t>Ambito Sociale VEN_16 - Padova</t>
  </si>
  <si>
    <t>Ambito Sociale VEN_17 - Este</t>
  </si>
  <si>
    <t>Ambito Sociale VEN_18 - Lendinara</t>
  </si>
  <si>
    <t>Ambito Sociale VEN_19 - Adria</t>
  </si>
  <si>
    <t>Ambito Sociale VEN_20 - Verona</t>
  </si>
  <si>
    <t>Ambito Sociale VEN_21 - Legnago</t>
  </si>
  <si>
    <t>Ambito Sociale VEN_22 - Sona</t>
  </si>
  <si>
    <t>Veneto</t>
  </si>
  <si>
    <t>Totale complessivo</t>
  </si>
  <si>
    <t>Regioni</t>
  </si>
  <si>
    <t xml:space="preserve"> QS 2023</t>
  </si>
  <si>
    <t>PIS (2.A): In assenza di indicazioni regionali, gli ATS dovranno destinare a questo LEPS una quota non inferiore al 3,78% delle risorse relativa alla QSFP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</si>
</sst>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;&quot;€&quot;\ \-#,##0.00"/>
    <numFmt numFmtId="166" formatCode="_ &quot;€&quot;\ * #,##0.00_ ;_ &quot;€&quot;\ * \-#,##0.00_ ;_ &quot;€&quot;\ * &quot;-&quot;??_ ;_ @_ "/>
    <numFmt numFmtId="167" formatCode="_ * #,##0.00_ ;_ * \-#,##0.00_ ;_ * &quot;-&quot;??_ ;_ @_ "/>
    <numFmt numFmtId="168" formatCode="_-[$€-410]\ * #,##0.00_-;\-[$€-410]\ * #,##0.00_-;_-[$€-410]\ * &quot;-&quot;??_-;_-@_-"/>
    <numFmt numFmtId="169" formatCode="dd/mm/yy;@"/>
    <numFmt numFmtId="170" formatCode="_ * #,##0_ ;_ * \-#,##0_ ;_ * &quot;-&quot;??_ ;_ @_ "/>
    <numFmt numFmtId="171" formatCode="&quot;€&quot;\ #,##0.00"/>
    <numFmt numFmtId="172" formatCode="_-* #,##0.00\ [$€-410]_-;\-* #,##0.00\ [$€-410]_-;_-* &quot;-&quot;??\ [$€-410]_-;_-@_-"/>
    <numFmt numFmtId="173" formatCode="0.0%"/>
    <numFmt numFmtId="174" formatCode="#,##0.00\ &quot;€&quot;"/>
    <numFmt numFmtId="175" formatCode="0.00000000000000%"/>
    <numFmt numFmtId="176" formatCode="[$€-2]\ #,##0.00;[Red]\-[$€-2]\ #,##0.00"/>
    <numFmt numFmtId="177" formatCode="[$€-410]\ #,##0.00;[Red]\-[$€-410]\ #,##0.00"/>
  </numFmts>
  <fonts count="47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F549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2F5496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 Light"/>
      <family val="2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</borders>
  <cellStyleXfs count="44">
    <xf numFmtId="0" fontId="0" fillId="0" borderId="0"/>
    <xf numFmtId="0" fontId="8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10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/>
    <xf numFmtId="43" fontId="7" fillId="0" borderId="0" applyFont="0" applyFill="0" applyBorder="0" applyAlignment="0" applyProtection="0"/>
    <xf numFmtId="0" fontId="7" fillId="0" borderId="0"/>
    <xf numFmtId="0" fontId="42" fillId="0" borderId="0"/>
    <xf numFmtId="9" fontId="42" fillId="0" borderId="0" applyFont="0" applyFill="0" applyBorder="0" applyAlignment="0" applyProtection="0"/>
    <xf numFmtId="0" fontId="7" fillId="0" borderId="0"/>
    <xf numFmtId="0" fontId="7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5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1" fillId="0" borderId="0"/>
    <xf numFmtId="0" fontId="41" fillId="0" borderId="0"/>
    <xf numFmtId="0" fontId="45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1" fillId="0" borderId="0" applyFont="0" applyFill="0" applyBorder="0" applyAlignment="0" applyProtection="0"/>
    <xf numFmtId="0" fontId="46" fillId="0" borderId="0"/>
    <xf numFmtId="43" fontId="41" fillId="0" borderId="0" applyFont="0" applyFill="0" applyBorder="0" applyAlignment="0" applyProtection="0"/>
    <xf numFmtId="0" fontId="46" fillId="0" borderId="0"/>
    <xf numFmtId="44" fontId="7" fillId="0" borderId="0" applyFont="0" applyFill="0" applyBorder="0" applyAlignment="0" applyProtection="0"/>
    <xf numFmtId="43" fontId="46" fillId="0" borderId="0" applyFont="0" applyFill="0" applyBorder="0" applyAlignment="0" applyProtection="0"/>
  </cellStyleXfs>
  <cellXfs count="222">
    <xf numFmtId="0" fontId="0" fillId="0" borderId="0" xfId="0"/>
    <xf numFmtId="168" fontId="0" fillId="0" borderId="0" xfId="0" applyNumberFormat="1"/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70" fontId="13" fillId="3" borderId="1" xfId="2" applyNumberFormat="1" applyFont="1" applyFill="1" applyBorder="1" applyAlignment="1">
      <alignment horizontal="center" vertical="center"/>
    </xf>
    <xf numFmtId="10" fontId="13" fillId="3" borderId="1" xfId="7" applyNumberFormat="1" applyFont="1" applyFill="1" applyBorder="1" applyAlignment="1">
      <alignment horizontal="right" vertical="center"/>
    </xf>
    <xf numFmtId="10" fontId="13" fillId="3" borderId="1" xfId="2" applyNumberFormat="1" applyFont="1" applyFill="1" applyBorder="1" applyAlignment="1">
      <alignment horizontal="right" vertical="center"/>
    </xf>
    <xf numFmtId="0" fontId="10" fillId="0" borderId="0" xfId="0" applyFont="1"/>
    <xf numFmtId="0" fontId="1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right" vertical="center" wrapText="1"/>
    </xf>
    <xf numFmtId="165" fontId="13" fillId="4" borderId="1" xfId="9" applyNumberFormat="1" applyFont="1" applyFill="1" applyBorder="1" applyAlignment="1">
      <alignment vertical="center"/>
    </xf>
    <xf numFmtId="166" fontId="13" fillId="0" borderId="1" xfId="0" applyNumberFormat="1" applyFont="1" applyBorder="1" applyAlignment="1">
      <alignment vertical="center" wrapText="1"/>
    </xf>
    <xf numFmtId="0" fontId="15" fillId="0" borderId="0" xfId="0" applyFont="1"/>
    <xf numFmtId="0" fontId="13" fillId="0" borderId="0" xfId="0" applyFont="1"/>
    <xf numFmtId="166" fontId="11" fillId="0" borderId="0" xfId="9" applyNumberFormat="1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166" fontId="18" fillId="0" borderId="6" xfId="10" applyFont="1" applyBorder="1" applyAlignment="1" applyProtection="1">
      <alignment vertical="center" wrapText="1"/>
      <protection locked="0"/>
    </xf>
    <xf numFmtId="0" fontId="10" fillId="0" borderId="7" xfId="0" applyFont="1" applyBorder="1" applyAlignment="1">
      <alignment horizontal="left"/>
    </xf>
    <xf numFmtId="169" fontId="19" fillId="0" borderId="7" xfId="0" applyNumberFormat="1" applyFont="1" applyBorder="1" applyAlignment="1">
      <alignment horizontal="left" vertical="center"/>
    </xf>
    <xf numFmtId="166" fontId="21" fillId="6" borderId="7" xfId="9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0" fontId="22" fillId="6" borderId="6" xfId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167" fontId="10" fillId="3" borderId="6" xfId="3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0" fontId="2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0" fontId="21" fillId="6" borderId="7" xfId="2" applyNumberFormat="1" applyFont="1" applyFill="1" applyBorder="1" applyAlignment="1">
      <alignment horizontal="left"/>
    </xf>
    <xf numFmtId="166" fontId="18" fillId="0" borderId="6" xfId="0" applyNumberFormat="1" applyFont="1" applyBorder="1" applyAlignment="1" applyProtection="1">
      <alignment vertical="center" wrapText="1"/>
      <protection locked="0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right" vertical="center" wrapText="1"/>
    </xf>
    <xf numFmtId="166" fontId="25" fillId="3" borderId="6" xfId="0" applyNumberFormat="1" applyFont="1" applyFill="1" applyBorder="1" applyAlignment="1">
      <alignment vertical="center" wrapText="1"/>
    </xf>
    <xf numFmtId="166" fontId="25" fillId="0" borderId="6" xfId="10" applyFont="1" applyBorder="1" applyAlignment="1" applyProtection="1">
      <alignment vertical="center" wrapText="1"/>
      <protection locked="0"/>
    </xf>
    <xf numFmtId="10" fontId="13" fillId="3" borderId="1" xfId="7" applyNumberFormat="1" applyFont="1" applyFill="1" applyBorder="1" applyAlignment="1">
      <alignment vertical="center" wrapText="1"/>
    </xf>
    <xf numFmtId="9" fontId="13" fillId="3" borderId="1" xfId="7" applyFont="1" applyFill="1" applyBorder="1" applyAlignment="1">
      <alignment horizontal="right" vertical="center"/>
    </xf>
    <xf numFmtId="0" fontId="15" fillId="0" borderId="6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left"/>
    </xf>
    <xf numFmtId="0" fontId="10" fillId="0" borderId="2" xfId="0" applyFont="1" applyBorder="1" applyAlignment="1">
      <alignment vertical="center" wrapText="1"/>
    </xf>
    <xf numFmtId="14" fontId="26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wrapText="1"/>
    </xf>
    <xf numFmtId="0" fontId="6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8" borderId="1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vertical="center" wrapText="1"/>
    </xf>
    <xf numFmtId="0" fontId="13" fillId="4" borderId="0" xfId="0" applyFont="1" applyFill="1" applyAlignment="1">
      <alignment horizontal="right" vertical="center" wrapText="1"/>
    </xf>
    <xf numFmtId="10" fontId="13" fillId="3" borderId="0" xfId="7" applyNumberFormat="1" applyFont="1" applyFill="1" applyBorder="1" applyAlignment="1">
      <alignment vertical="center" wrapText="1"/>
    </xf>
    <xf numFmtId="164" fontId="15" fillId="3" borderId="1" xfId="0" applyNumberFormat="1" applyFont="1" applyFill="1" applyBorder="1"/>
    <xf numFmtId="0" fontId="15" fillId="3" borderId="1" xfId="0" applyFont="1" applyFill="1" applyBorder="1"/>
    <xf numFmtId="166" fontId="18" fillId="9" borderId="6" xfId="10" applyFont="1" applyFill="1" applyBorder="1" applyAlignment="1" applyProtection="1">
      <alignment vertical="center" wrapText="1"/>
      <protection locked="0"/>
    </xf>
    <xf numFmtId="166" fontId="18" fillId="9" borderId="14" xfId="10" applyFont="1" applyFill="1" applyBorder="1" applyAlignment="1" applyProtection="1">
      <alignment vertical="center" wrapText="1"/>
      <protection locked="0"/>
    </xf>
    <xf numFmtId="44" fontId="18" fillId="0" borderId="6" xfId="9" applyFont="1" applyBorder="1" applyAlignment="1" applyProtection="1">
      <alignment vertical="center" wrapText="1"/>
      <protection locked="0"/>
    </xf>
    <xf numFmtId="44" fontId="10" fillId="0" borderId="1" xfId="9" applyFont="1" applyBorder="1" applyAlignment="1" applyProtection="1">
      <alignment vertical="center" wrapText="1"/>
      <protection locked="0"/>
    </xf>
    <xf numFmtId="44" fontId="13" fillId="3" borderId="1" xfId="9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2"/>
    </xf>
    <xf numFmtId="9" fontId="31" fillId="10" borderId="1" xfId="7" applyFont="1" applyFill="1" applyBorder="1" applyAlignment="1">
      <alignment vertical="center" wrapText="1"/>
    </xf>
    <xf numFmtId="172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/>
    <xf numFmtId="0" fontId="11" fillId="0" borderId="1" xfId="0" applyFont="1" applyBorder="1" applyAlignment="1">
      <alignment horizontal="right" vertical="center" wrapText="1" indent="1"/>
    </xf>
    <xf numFmtId="0" fontId="11" fillId="3" borderId="1" xfId="0" applyFont="1" applyFill="1" applyBorder="1"/>
    <xf numFmtId="44" fontId="11" fillId="3" borderId="1" xfId="9" applyFont="1" applyFill="1" applyBorder="1"/>
    <xf numFmtId="0" fontId="32" fillId="3" borderId="6" xfId="0" applyFont="1" applyFill="1" applyBorder="1" applyAlignment="1">
      <alignment horizontal="right" vertical="center" wrapText="1"/>
    </xf>
    <xf numFmtId="44" fontId="13" fillId="4" borderId="1" xfId="9" applyFont="1" applyFill="1" applyBorder="1" applyAlignment="1">
      <alignment vertical="center"/>
    </xf>
    <xf numFmtId="173" fontId="0" fillId="0" borderId="0" xfId="7" applyNumberFormat="1" applyFont="1"/>
    <xf numFmtId="173" fontId="15" fillId="0" borderId="0" xfId="7" applyNumberFormat="1" applyFont="1"/>
    <xf numFmtId="0" fontId="11" fillId="0" borderId="1" xfId="0" applyFont="1" applyBorder="1" applyAlignment="1">
      <alignment horizontal="right" vertical="center"/>
    </xf>
    <xf numFmtId="9" fontId="0" fillId="0" borderId="0" xfId="7" applyFont="1"/>
    <xf numFmtId="9" fontId="27" fillId="0" borderId="10" xfId="7" applyFont="1" applyBorder="1" applyAlignment="1">
      <alignment vertical="center" textRotation="90"/>
    </xf>
    <xf numFmtId="9" fontId="30" fillId="2" borderId="1" xfId="7" applyFont="1" applyFill="1" applyBorder="1" applyAlignment="1">
      <alignment horizontal="center" vertical="center" wrapText="1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2" borderId="6" xfId="0" applyFont="1" applyFill="1" applyBorder="1" applyAlignment="1">
      <alignment vertical="center" wrapText="1"/>
    </xf>
    <xf numFmtId="0" fontId="8" fillId="0" borderId="0" xfId="1"/>
    <xf numFmtId="0" fontId="16" fillId="2" borderId="1" xfId="0" applyFont="1" applyFill="1" applyBorder="1" applyAlignment="1">
      <alignment horizontal="center" vertical="center" wrapText="1"/>
    </xf>
    <xf numFmtId="171" fontId="25" fillId="3" borderId="1" xfId="10" applyNumberFormat="1" applyFont="1" applyFill="1" applyBorder="1" applyAlignment="1" applyProtection="1">
      <alignment vertical="center" wrapText="1"/>
    </xf>
    <xf numFmtId="173" fontId="16" fillId="2" borderId="1" xfId="7" applyNumberFormat="1" applyFont="1" applyFill="1" applyBorder="1" applyAlignment="1">
      <alignment horizontal="center" vertical="center" wrapText="1"/>
    </xf>
    <xf numFmtId="44" fontId="18" fillId="0" borderId="1" xfId="9" applyFont="1" applyBorder="1" applyAlignment="1" applyProtection="1">
      <alignment vertical="center" wrapText="1"/>
      <protection locked="0"/>
    </xf>
    <xf numFmtId="173" fontId="18" fillId="0" borderId="1" xfId="7" applyNumberFormat="1" applyFont="1" applyBorder="1" applyAlignment="1" applyProtection="1">
      <alignment vertical="center" wrapText="1"/>
      <protection locked="0"/>
    </xf>
    <xf numFmtId="173" fontId="18" fillId="3" borderId="1" xfId="7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left" vertical="top"/>
    </xf>
    <xf numFmtId="0" fontId="28" fillId="3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vertical="center" wrapText="1"/>
    </xf>
    <xf numFmtId="166" fontId="38" fillId="9" borderId="6" xfId="10" applyFont="1" applyFill="1" applyBorder="1" applyAlignment="1" applyProtection="1">
      <alignment horizontal="right" vertical="center" wrapText="1"/>
      <protection locked="0"/>
    </xf>
    <xf numFmtId="166" fontId="38" fillId="9" borderId="14" xfId="10" applyFont="1" applyFill="1" applyBorder="1" applyAlignment="1" applyProtection="1">
      <alignment horizontal="right" vertical="center" wrapText="1"/>
      <protection locked="0"/>
    </xf>
    <xf numFmtId="2" fontId="10" fillId="0" borderId="6" xfId="0" applyNumberFormat="1" applyFont="1" applyBorder="1" applyAlignment="1" applyProtection="1">
      <alignment vertical="center" wrapText="1"/>
      <protection locked="0"/>
    </xf>
    <xf numFmtId="2" fontId="10" fillId="3" borderId="6" xfId="0" applyNumberFormat="1" applyFont="1" applyFill="1" applyBorder="1" applyAlignment="1">
      <alignment horizontal="center" vertical="center" wrapText="1"/>
    </xf>
    <xf numFmtId="2" fontId="24" fillId="0" borderId="0" xfId="0" applyNumberFormat="1" applyFont="1"/>
    <xf numFmtId="2" fontId="5" fillId="0" borderId="0" xfId="0" applyNumberFormat="1" applyFont="1" applyAlignment="1">
      <alignment horizontal="left" vertical="center"/>
    </xf>
    <xf numFmtId="2" fontId="4" fillId="2" borderId="6" xfId="0" applyNumberFormat="1" applyFont="1" applyFill="1" applyBorder="1" applyAlignment="1">
      <alignment horizontal="center" vertical="center" wrapText="1"/>
    </xf>
    <xf numFmtId="2" fontId="18" fillId="0" borderId="6" xfId="10" applyNumberFormat="1" applyFont="1" applyBorder="1" applyAlignment="1" applyProtection="1">
      <alignment vertical="center" wrapText="1"/>
      <protection locked="0"/>
    </xf>
    <xf numFmtId="2" fontId="28" fillId="3" borderId="1" xfId="0" applyNumberFormat="1" applyFont="1" applyFill="1" applyBorder="1" applyAlignment="1">
      <alignment horizontal="right"/>
    </xf>
    <xf numFmtId="2" fontId="15" fillId="0" borderId="0" xfId="0" applyNumberFormat="1" applyFont="1" applyAlignment="1">
      <alignment horizontal="left" vertical="top"/>
    </xf>
    <xf numFmtId="2" fontId="0" fillId="0" borderId="0" xfId="0" applyNumberFormat="1"/>
    <xf numFmtId="0" fontId="35" fillId="2" borderId="6" xfId="0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 applyProtection="1">
      <alignment horizontal="center" vertical="center" wrapText="1"/>
      <protection locked="0"/>
    </xf>
    <xf numFmtId="1" fontId="10" fillId="0" borderId="6" xfId="0" applyNumberFormat="1" applyFont="1" applyBorder="1" applyAlignment="1" applyProtection="1">
      <alignment horizontal="right" vertical="center" wrapText="1"/>
      <protection locked="0"/>
    </xf>
    <xf numFmtId="1" fontId="20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right" vertical="center" wrapText="1"/>
      <protection locked="0"/>
    </xf>
    <xf numFmtId="1" fontId="13" fillId="3" borderId="1" xfId="0" applyNumberFormat="1" applyFont="1" applyFill="1" applyBorder="1" applyAlignment="1">
      <alignment horizontal="right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44" fontId="18" fillId="0" borderId="23" xfId="9" applyFont="1" applyBorder="1" applyAlignment="1" applyProtection="1">
      <alignment vertical="center" wrapText="1"/>
      <protection locked="0"/>
    </xf>
    <xf numFmtId="44" fontId="25" fillId="3" borderId="23" xfId="9" applyFont="1" applyFill="1" applyBorder="1" applyAlignment="1" applyProtection="1">
      <alignment vertical="center" wrapText="1"/>
    </xf>
    <xf numFmtId="9" fontId="0" fillId="0" borderId="1" xfId="7" applyFont="1" applyBorder="1" applyAlignment="1">
      <alignment vertical="center"/>
    </xf>
    <xf numFmtId="0" fontId="0" fillId="0" borderId="1" xfId="0" applyBorder="1" applyAlignment="1">
      <alignment vertical="center" wrapText="1"/>
    </xf>
    <xf numFmtId="166" fontId="11" fillId="7" borderId="1" xfId="0" applyNumberFormat="1" applyFont="1" applyFill="1" applyBorder="1" applyAlignment="1">
      <alignment vertical="center"/>
    </xf>
    <xf numFmtId="173" fontId="31" fillId="10" borderId="1" xfId="7" applyNumberFormat="1" applyFont="1" applyFill="1" applyBorder="1" applyAlignment="1">
      <alignment vertical="center" wrapText="1"/>
    </xf>
    <xf numFmtId="10" fontId="11" fillId="7" borderId="1" xfId="7" applyNumberFormat="1" applyFont="1" applyFill="1" applyBorder="1" applyAlignment="1">
      <alignment vertical="center"/>
    </xf>
    <xf numFmtId="0" fontId="40" fillId="0" borderId="0" xfId="0" applyFont="1" applyAlignment="1">
      <alignment horizontal="left" vertical="center" wrapText="1"/>
    </xf>
    <xf numFmtId="9" fontId="25" fillId="3" borderId="1" xfId="7" applyFont="1" applyFill="1" applyBorder="1" applyAlignment="1" applyProtection="1">
      <alignment vertical="center" wrapText="1"/>
    </xf>
    <xf numFmtId="170" fontId="21" fillId="0" borderId="7" xfId="2" applyNumberFormat="1" applyFont="1" applyFill="1" applyBorder="1" applyAlignment="1">
      <alignment horizontal="left"/>
    </xf>
    <xf numFmtId="0" fontId="20" fillId="6" borderId="9" xfId="0" applyFont="1" applyFill="1" applyBorder="1"/>
    <xf numFmtId="0" fontId="10" fillId="0" borderId="8" xfId="0" applyFont="1" applyBorder="1" applyAlignment="1">
      <alignment horizontal="center"/>
    </xf>
    <xf numFmtId="0" fontId="10" fillId="0" borderId="6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left" vertical="center" wrapText="1" indent="2"/>
    </xf>
    <xf numFmtId="172" fontId="0" fillId="0" borderId="1" xfId="0" applyNumberForma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3" fontId="31" fillId="0" borderId="1" xfId="7" applyNumberFormat="1" applyFont="1" applyFill="1" applyBorder="1" applyAlignment="1">
      <alignment vertical="center" wrapText="1"/>
    </xf>
    <xf numFmtId="0" fontId="0" fillId="0" borderId="1" xfId="0" applyFill="1" applyBorder="1"/>
    <xf numFmtId="9" fontId="31" fillId="0" borderId="1" xfId="7" applyFont="1" applyFill="1" applyBorder="1" applyAlignment="1">
      <alignment vertical="center" wrapText="1"/>
    </xf>
    <xf numFmtId="44" fontId="0" fillId="0" borderId="0" xfId="0" applyNumberFormat="1"/>
    <xf numFmtId="0" fontId="0" fillId="0" borderId="0" xfId="0" applyAlignment="1">
      <alignment wrapText="1"/>
    </xf>
    <xf numFmtId="173" fontId="11" fillId="0" borderId="1" xfId="7" applyNumberFormat="1" applyFont="1" applyBorder="1"/>
    <xf numFmtId="44" fontId="11" fillId="0" borderId="1" xfId="9" applyFont="1" applyBorder="1"/>
    <xf numFmtId="44" fontId="0" fillId="0" borderId="1" xfId="9" applyFont="1" applyBorder="1"/>
    <xf numFmtId="0" fontId="11" fillId="0" borderId="0" xfId="0" pivotButton="1" applyFont="1"/>
    <xf numFmtId="44" fontId="43" fillId="0" borderId="1" xfId="9" applyFont="1" applyBorder="1" applyAlignment="1">
      <alignment horizontal="right" indent="1"/>
    </xf>
    <xf numFmtId="0" fontId="0" fillId="0" borderId="0" xfId="0" pivotButton="1" applyAlignment="1">
      <alignment wrapText="1"/>
    </xf>
    <xf numFmtId="0" fontId="43" fillId="0" borderId="1" xfId="20" applyFont="1" applyBorder="1" applyAlignment="1">
      <alignment horizontal="left"/>
    </xf>
    <xf numFmtId="4" fontId="43" fillId="0" borderId="1" xfId="20" applyNumberFormat="1" applyFont="1" applyBorder="1" applyAlignment="1">
      <alignment horizontal="right" indent="1"/>
    </xf>
    <xf numFmtId="0" fontId="0" fillId="0" borderId="1" xfId="0" applyFill="1" applyBorder="1" applyAlignment="1"/>
    <xf numFmtId="0" fontId="0" fillId="0" borderId="1" xfId="0" applyBorder="1" applyAlignment="1"/>
    <xf numFmtId="172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0" fillId="0" borderId="1" xfId="0" applyBorder="1" applyAlignment="1">
      <alignment horizontal="center"/>
    </xf>
    <xf numFmtId="174" fontId="0" fillId="0" borderId="1" xfId="22" applyNumberFormat="1" applyFont="1" applyBorder="1" applyAlignment="1">
      <alignment horizontal="right" vertical="center"/>
    </xf>
    <xf numFmtId="0" fontId="0" fillId="0" borderId="0" xfId="0"/>
    <xf numFmtId="44" fontId="0" fillId="0" borderId="0" xfId="9" applyFont="1"/>
    <xf numFmtId="4" fontId="0" fillId="0" borderId="0" xfId="0" applyNumberFormat="1"/>
    <xf numFmtId="175" fontId="0" fillId="0" borderId="0" xfId="7" applyNumberFormat="1" applyFont="1"/>
    <xf numFmtId="0" fontId="29" fillId="0" borderId="1" xfId="0" applyFont="1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0" fontId="43" fillId="0" borderId="1" xfId="12" applyFont="1" applyBorder="1" applyAlignment="1">
      <alignment horizontal="left"/>
    </xf>
    <xf numFmtId="4" fontId="43" fillId="0" borderId="1" xfId="12" applyNumberFormat="1" applyFont="1" applyBorder="1" applyAlignment="1">
      <alignment horizontal="right" indent="1"/>
    </xf>
    <xf numFmtId="176" fontId="0" fillId="0" borderId="1" xfId="0" applyNumberFormat="1" applyBorder="1"/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0" fontId="0" fillId="0" borderId="1" xfId="0" applyBorder="1"/>
    <xf numFmtId="0" fontId="0" fillId="0" borderId="0" xfId="0" applyFill="1" applyAlignment="1">
      <alignment wrapText="1"/>
    </xf>
    <xf numFmtId="177" fontId="0" fillId="0" borderId="1" xfId="0" applyNumberFormat="1" applyBorder="1"/>
    <xf numFmtId="43" fontId="0" fillId="0" borderId="1" xfId="11" applyFont="1" applyBorder="1"/>
    <xf numFmtId="0" fontId="11" fillId="0" borderId="0" xfId="0" applyFont="1" applyFill="1" applyBorder="1"/>
    <xf numFmtId="44" fontId="0" fillId="0" borderId="1" xfId="42" applyFont="1" applyBorder="1"/>
    <xf numFmtId="8" fontId="0" fillId="0" borderId="1" xfId="0" applyNumberFormat="1" applyBorder="1"/>
    <xf numFmtId="0" fontId="0" fillId="0" borderId="0" xfId="0"/>
    <xf numFmtId="0" fontId="0" fillId="0" borderId="1" xfId="0" applyBorder="1"/>
    <xf numFmtId="0" fontId="43" fillId="0" borderId="1" xfId="20" applyFont="1" applyFill="1" applyBorder="1" applyAlignment="1">
      <alignment horizontal="left"/>
    </xf>
    <xf numFmtId="4" fontId="43" fillId="0" borderId="1" xfId="20" applyNumberFormat="1" applyFont="1" applyFill="1" applyBorder="1" applyAlignment="1">
      <alignment horizontal="right" indent="1"/>
    </xf>
    <xf numFmtId="172" fontId="10" fillId="0" borderId="1" xfId="0" applyNumberFormat="1" applyFont="1" applyFill="1" applyBorder="1" applyAlignment="1">
      <alignment horizontal="center" vertical="center" wrapText="1"/>
    </xf>
    <xf numFmtId="4" fontId="43" fillId="0" borderId="1" xfId="12" applyNumberFormat="1" applyFont="1" applyFill="1" applyBorder="1" applyAlignment="1">
      <alignment horizontal="right" indent="1"/>
    </xf>
    <xf numFmtId="166" fontId="21" fillId="6" borderId="13" xfId="9" applyNumberFormat="1" applyFont="1" applyFill="1" applyBorder="1" applyAlignment="1">
      <alignment horizontal="left" wrapText="1"/>
    </xf>
    <xf numFmtId="44" fontId="0" fillId="0" borderId="0" xfId="0" pivotButton="1" applyNumberFormat="1"/>
    <xf numFmtId="44" fontId="0" fillId="0" borderId="0" xfId="0" applyNumberFormat="1" applyAlignment="1">
      <alignment horizontal="left"/>
    </xf>
    <xf numFmtId="4" fontId="0" fillId="0" borderId="1" xfId="0" applyNumberFormat="1" applyFill="1" applyBorder="1"/>
    <xf numFmtId="2" fontId="18" fillId="12" borderId="6" xfId="10" applyNumberFormat="1" applyFont="1" applyFill="1" applyBorder="1" applyAlignment="1" applyProtection="1">
      <alignment vertical="center" wrapText="1"/>
      <protection locked="0"/>
    </xf>
    <xf numFmtId="0" fontId="33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0" xfId="1" applyAlignment="1">
      <alignment horizontal="left" wrapText="1"/>
    </xf>
    <xf numFmtId="0" fontId="44" fillId="0" borderId="1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textRotation="90"/>
    </xf>
    <xf numFmtId="0" fontId="13" fillId="0" borderId="0" xfId="0" applyFont="1" applyAlignment="1" applyProtection="1">
      <alignment horizontal="left" vertical="center" wrapText="1"/>
      <protection locked="0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0" fontId="16" fillId="6" borderId="14" xfId="0" applyFont="1" applyFill="1" applyBorder="1" applyAlignment="1" applyProtection="1">
      <alignment horizontal="center" vertical="center" wrapText="1"/>
      <protection locked="0"/>
    </xf>
    <xf numFmtId="0" fontId="16" fillId="6" borderId="15" xfId="0" applyFont="1" applyFill="1" applyBorder="1" applyAlignment="1" applyProtection="1">
      <alignment horizontal="center" vertical="center" wrapText="1"/>
      <protection locked="0"/>
    </xf>
    <xf numFmtId="0" fontId="16" fillId="6" borderId="6" xfId="1" applyFont="1" applyFill="1" applyBorder="1" applyAlignment="1" applyProtection="1">
      <alignment horizontal="center" vertical="center" wrapText="1"/>
      <protection locked="0"/>
    </xf>
    <xf numFmtId="0" fontId="22" fillId="6" borderId="6" xfId="1" applyFont="1" applyFill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6" fontId="25" fillId="3" borderId="0" xfId="10" applyFont="1" applyFill="1" applyBorder="1" applyAlignment="1" applyProtection="1">
      <alignment horizontal="right" vertical="center" wrapText="1"/>
    </xf>
    <xf numFmtId="166" fontId="25" fillId="3" borderId="7" xfId="10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166" fontId="25" fillId="3" borderId="23" xfId="0" applyNumberFormat="1" applyFont="1" applyFill="1" applyBorder="1" applyAlignment="1">
      <alignment horizontal="right" vertical="center" wrapText="1"/>
    </xf>
    <xf numFmtId="166" fontId="25" fillId="3" borderId="12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9" fontId="34" fillId="0" borderId="3" xfId="7" applyFont="1" applyBorder="1" applyAlignment="1">
      <alignment horizontal="left" vertical="center" textRotation="90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11" fillId="11" borderId="20" xfId="0" applyFont="1" applyFill="1" applyBorder="1" applyAlignment="1">
      <alignment horizontal="center" vertical="center" wrapText="1"/>
    </xf>
    <xf numFmtId="0" fontId="11" fillId="11" borderId="21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 vertical="center" wrapText="1"/>
    </xf>
  </cellXfs>
  <cellStyles count="44">
    <cellStyle name="Collegamento ipertestuale" xfId="1" builtinId="8"/>
    <cellStyle name="Migliaia" xfId="2" builtinId="3"/>
    <cellStyle name="Migliaia 2" xfId="3" xr:uid="{00000000-0005-0000-0000-000003000000}"/>
    <cellStyle name="Migliaia 2 2" xfId="21" xr:uid="{06A6DAC2-9A0C-4984-803D-CA6298264D7D}"/>
    <cellStyle name="Migliaia 2 3" xfId="31" xr:uid="{F631A4FE-7D0D-42BE-800B-C7948D9544AD}"/>
    <cellStyle name="Migliaia 2 4" xfId="40" xr:uid="{3748EB4E-F925-42D4-9CC6-E06EDACA3084}"/>
    <cellStyle name="Migliaia 2 5" xfId="43" xr:uid="{655B2C21-12E0-4F66-8B03-C491C801BE5C}"/>
    <cellStyle name="Migliaia 3" xfId="4" xr:uid="{00000000-0005-0000-0000-000004000000}"/>
    <cellStyle name="Migliaia 4" xfId="11" xr:uid="{105F7306-53D6-4BF7-9F1C-CA469FB9606D}"/>
    <cellStyle name="Migliaia 5" xfId="13" xr:uid="{F014651F-5267-4C40-BC23-0D3E2D6B1BB7}"/>
    <cellStyle name="Migliaia 6" xfId="24" xr:uid="{5331B4AF-1795-4FD2-84B1-54D042DA4722}"/>
    <cellStyle name="Normale" xfId="0" builtinId="0"/>
    <cellStyle name="Normale 2" xfId="5" xr:uid="{00000000-0005-0000-0000-000006000000}"/>
    <cellStyle name="Normale 2 2" xfId="12" xr:uid="{6BDC7DA4-72B4-48A4-83E4-A77EB25606AA}"/>
    <cellStyle name="Normale 2 2 2" xfId="20" xr:uid="{9E48F7D9-0500-4860-A6BE-B5988E63490C}"/>
    <cellStyle name="Normale 2 2 2 2" xfId="28" xr:uid="{3FC40B7E-9E3B-4EB4-B451-C13C8D2F7BB8}"/>
    <cellStyle name="Normale 2 3" xfId="15" xr:uid="{95BD30BA-31E1-4EB1-8411-4F22875DF7EF}"/>
    <cellStyle name="Normale 2 4" xfId="23" xr:uid="{5D620C95-0C9C-4EDD-B9CA-11EB3C892636}"/>
    <cellStyle name="Normale 2 5" xfId="41" xr:uid="{2128A239-A1E1-420D-AF0B-ADA9FADB8068}"/>
    <cellStyle name="Normale 3" xfId="6" xr:uid="{00000000-0005-0000-0000-000007000000}"/>
    <cellStyle name="Normale 3 2" xfId="26" xr:uid="{B8CF5460-7258-4D04-97B7-F96356F19E62}"/>
    <cellStyle name="Normale 4" xfId="19" xr:uid="{15386ADA-F476-4094-9BB0-AF9ECDC3006B}"/>
    <cellStyle name="Normale 4 2" xfId="27" xr:uid="{909E0FBA-E626-489D-868A-9F3274FF369D}"/>
    <cellStyle name="Normale 5" xfId="14" xr:uid="{0775E5CC-4BD6-4B31-B67B-36AADBC8A48E}"/>
    <cellStyle name="Normale 5 2" xfId="29" xr:uid="{89CF4B2A-200D-4B57-855C-8D949C297319}"/>
    <cellStyle name="Normale 5 3" xfId="30" xr:uid="{EE047065-3DA0-4DB1-8E15-6238FC88098C}"/>
    <cellStyle name="Normale 5 4" xfId="18" xr:uid="{735F02F5-3825-46EA-95C4-29C0E0255CC2}"/>
    <cellStyle name="Normale 5 4 2" xfId="35" xr:uid="{BB9D9C49-860C-4550-8CD1-D59C92F68604}"/>
    <cellStyle name="Normale 5 4 3" xfId="37" xr:uid="{991375DA-DACE-440B-9A6A-11D58CCDDCA4}"/>
    <cellStyle name="Normale 5 5" xfId="17" xr:uid="{C8598271-15B5-421E-9A51-C93DE862BD47}"/>
    <cellStyle name="Normale 5 5 2" xfId="34" xr:uid="{5ABE8FE9-FFED-4ACF-A3B1-B261E526840C}"/>
    <cellStyle name="Normale 5 5 3" xfId="36" xr:uid="{AA21C97E-057C-4A21-88B2-86A8E2C54B7B}"/>
    <cellStyle name="Normale 6" xfId="32" xr:uid="{8F25798A-4A66-4E69-A8D3-622A302ED637}"/>
    <cellStyle name="Normale 6 2" xfId="33" xr:uid="{E9EE04AD-EF75-4E2B-8497-E1D1D19EA108}"/>
    <cellStyle name="Normale 7" xfId="39" xr:uid="{80E77C44-F441-41E7-AA5C-3624D7AD61C8}"/>
    <cellStyle name="Percentuale" xfId="7" builtinId="5"/>
    <cellStyle name="Percentuale 2" xfId="8" xr:uid="{00000000-0005-0000-0000-000009000000}"/>
    <cellStyle name="Percentuale 2 2" xfId="16" xr:uid="{4D0C9011-DB0A-41BA-960B-20F30F1898AD}"/>
    <cellStyle name="Percentuale 2 3" xfId="38" xr:uid="{108D9677-2C4B-4B82-8B55-99B51A9B4503}"/>
    <cellStyle name="Valuta" xfId="9" builtinId="4"/>
    <cellStyle name="Valuta 2" xfId="10" xr:uid="{00000000-0005-0000-0000-00000A000000}"/>
    <cellStyle name="Valuta 3" xfId="22" xr:uid="{EC470B8E-9C8B-4840-8CA7-0B658592D228}"/>
    <cellStyle name="Valuta 4" xfId="25" xr:uid="{2B45292E-DA4A-45A0-9AAE-4438AC3D0210}"/>
    <cellStyle name="Valuta 5" xfId="42" xr:uid="{C4CE3001-EABA-4C6E-9805-577DFC7D0C77}"/>
  </cellStyles>
  <dxfs count="12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alignment wrapText="1"/>
    </dxf>
    <dxf>
      <font>
        <b/>
      </font>
    </dxf>
    <dxf>
      <font>
        <b/>
      </font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</xdr:col>
      <xdr:colOff>733425</xdr:colOff>
      <xdr:row>0</xdr:row>
      <xdr:rowOff>438150</xdr:rowOff>
    </xdr:to>
    <xdr:grpSp>
      <xdr:nvGrpSpPr>
        <xdr:cNvPr id="15836" name="Gruppo 1">
          <a:extLst>
            <a:ext uri="{FF2B5EF4-FFF2-40B4-BE49-F238E27FC236}">
              <a16:creationId xmlns:a16="http://schemas.microsoft.com/office/drawing/2014/main" id="{F586DBDF-02FC-9ED6-5EEC-62945FCB005B}"/>
            </a:ext>
          </a:extLst>
        </xdr:cNvPr>
        <xdr:cNvGrpSpPr>
          <a:grpSpLocks/>
        </xdr:cNvGrpSpPr>
      </xdr:nvGrpSpPr>
      <xdr:grpSpPr bwMode="auto">
        <a:xfrm>
          <a:off x="85725" y="57150"/>
          <a:ext cx="3530048" cy="133350"/>
          <a:chOff x="0" y="0"/>
          <a:chExt cx="4810027" cy="444500"/>
        </a:xfrm>
      </xdr:grpSpPr>
      <xdr:sp macro="" textlink="">
        <xdr:nvSpPr>
          <xdr:cNvPr id="15837" name="object 12">
            <a:extLst>
              <a:ext uri="{FF2B5EF4-FFF2-40B4-BE49-F238E27FC236}">
                <a16:creationId xmlns:a16="http://schemas.microsoft.com/office/drawing/2014/main" id="{FCC71881-F72A-7F2F-49B0-AB7D0C960A11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4768850" cy="444500"/>
          </a:xfrm>
          <a:prstGeom prst="rect">
            <a:avLst/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cxnSp macro="">
        <xdr:nvCxnSpPr>
          <xdr:cNvPr id="5" name="Connettore diritto 4">
            <a:extLst>
              <a:ext uri="{FF2B5EF4-FFF2-40B4-BE49-F238E27FC236}">
                <a16:creationId xmlns:a16="http://schemas.microsoft.com/office/drawing/2014/main" id="{9AD5A677-ABDF-794A-D043-A75E80B2CFF5}"/>
              </a:ext>
            </a:extLst>
          </xdr:cNvPr>
          <xdr:cNvCxnSpPr/>
        </xdr:nvCxnSpPr>
        <xdr:spPr>
          <a:xfrm>
            <a:off x="4810027" y="44450"/>
            <a:ext cx="0" cy="377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1521680</xdr:colOff>
      <xdr:row>0</xdr:row>
      <xdr:rowOff>0</xdr:rowOff>
    </xdr:from>
    <xdr:to>
      <xdr:col>3</xdr:col>
      <xdr:colOff>390939</xdr:colOff>
      <xdr:row>13</xdr:row>
      <xdr:rowOff>139148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Regione">
              <a:extLst>
                <a:ext uri="{FF2B5EF4-FFF2-40B4-BE49-F238E27FC236}">
                  <a16:creationId xmlns:a16="http://schemas.microsoft.com/office/drawing/2014/main" id="{404FF92B-46E8-5F70-35E9-9F93D123F7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96793" y="0"/>
              <a:ext cx="1957016" cy="30347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391600</xdr:colOff>
      <xdr:row>0</xdr:row>
      <xdr:rowOff>6626</xdr:rowOff>
    </xdr:from>
    <xdr:to>
      <xdr:col>5</xdr:col>
      <xdr:colOff>914399</xdr:colOff>
      <xdr:row>13</xdr:row>
      <xdr:rowOff>152399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Ambito territoriale sociale">
              <a:extLst>
                <a:ext uri="{FF2B5EF4-FFF2-40B4-BE49-F238E27FC236}">
                  <a16:creationId xmlns:a16="http://schemas.microsoft.com/office/drawing/2014/main" id="{B7F8008C-9405-0474-7EB3-4D2207860A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mbito territoriale socia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54470" y="6626"/>
              <a:ext cx="3365390" cy="3041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272143</xdr:colOff>
      <xdr:row>4</xdr:row>
      <xdr:rowOff>76200</xdr:rowOff>
    </xdr:from>
    <xdr:to>
      <xdr:col>3</xdr:col>
      <xdr:colOff>1295400</xdr:colOff>
      <xdr:row>4</xdr:row>
      <xdr:rowOff>283028</xdr:rowOff>
    </xdr:to>
    <xdr:sp macro="" textlink="">
      <xdr:nvSpPr>
        <xdr:cNvPr id="2" name="Freccia a sinistra 1">
          <a:extLst>
            <a:ext uri="{FF2B5EF4-FFF2-40B4-BE49-F238E27FC236}">
              <a16:creationId xmlns:a16="http://schemas.microsoft.com/office/drawing/2014/main" id="{91C821D8-9C93-3754-5F95-070317E902B9}"/>
            </a:ext>
          </a:extLst>
        </xdr:cNvPr>
        <xdr:cNvSpPr/>
      </xdr:nvSpPr>
      <xdr:spPr>
        <a:xfrm>
          <a:off x="6705600" y="1578429"/>
          <a:ext cx="1023257" cy="206828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worldbankgroup.sharepoint.com/teams/RedditodiCittadinanzaRAS-WBGroup/Shared%20Documents/General/02_Componenti%20progetto/02_RAS%20fase%202_AdI/1.2_Monitoraggio/01e_Dashboard%20unica%20ADI/1a_Sez.%20Reportistica%20standard/Modello%20PAL_adozione%20integrale_QSFP2020_v2.xlsx?E324A82F" TargetMode="External"/><Relationship Id="rId1" Type="http://schemas.openxmlformats.org/officeDocument/2006/relationships/externalLinkPath" Target="file:///\\E324A82F\Modello%20PAL_adozione%20integrale_QSFP2020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rio"/>
      <sheetName val="Tab_01"/>
      <sheetName val="Tab_02"/>
      <sheetName val="Tab_03_1_2_3"/>
      <sheetName val="Tab_04"/>
      <sheetName val="Tab_05"/>
      <sheetName val="Tab_6"/>
      <sheetName val="Tab_7_1_2_3_4"/>
      <sheetName val="Tab_8"/>
      <sheetName val="Tab_9"/>
      <sheetName val="Tab_10"/>
      <sheetName val="Tab_11"/>
      <sheetName val="OpzioniElench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ello Manfredi" refreshedDate="45474.329838078702" createdVersion="8" refreshedVersion="8" minRefreshableVersion="3" recordCount="585" xr:uid="{24BF284F-3797-4C03-B729-46E496FBFE3E}">
  <cacheSource type="worksheet">
    <worksheetSource ref="A1:D586" sheet="Dati"/>
  </cacheSource>
  <cacheFields count="4">
    <cacheField name="Regione" numFmtId="0">
      <sharedItems count="19">
        <s v="Abruzzo"/>
        <s v="Basilicata"/>
        <s v="Calabria"/>
        <s v="Campania"/>
        <s v="Emilia-Romagna"/>
        <s v="Friuli-Venezia Giulia"/>
        <s v="Lazio"/>
        <s v="Liguria"/>
        <s v="Lombardia"/>
        <s v="Marche"/>
        <s v="Molise"/>
        <s v="Piemonte"/>
        <s v="Puglia"/>
        <s v="Sardegna"/>
        <s v="Sicilia"/>
        <s v="Toscana"/>
        <s v="Umbria"/>
        <s v="Valle d'Aosta"/>
        <s v="Veneto"/>
      </sharedItems>
    </cacheField>
    <cacheField name="ATS" numFmtId="0">
      <sharedItems count="585">
        <s v="Alto Vastese"/>
        <s v="Avezzano"/>
        <s v="Chieti"/>
        <s v="Fino - Cerrano"/>
        <s v="Frentano"/>
        <s v="Gran Sasso - Laga"/>
        <s v="L'Aquila"/>
        <s v="Marrucino"/>
        <s v="Marsica"/>
        <s v="Metropolitano"/>
        <s v="Montagna Pescarese"/>
        <s v="Montagne Aquilane"/>
        <s v="Montesilvano"/>
        <s v="Ortonese"/>
        <s v="Peligno"/>
        <s v="Pescara"/>
        <s v="Sangrino"/>
        <s v="Sangro - Aventino"/>
        <s v="Teramo"/>
        <s v="Tordino - Vomano"/>
        <s v="Val di Foro"/>
        <s v="Val Vibrata"/>
        <s v="Vastese"/>
        <s v="Vestino"/>
        <s v="Alto Basento"/>
        <s v="Bradanica Medio Basento"/>
        <s v="Città Di Matera"/>
        <s v="Città Di Potenza"/>
        <s v="Lagonegrese Pollino"/>
        <s v="Marmo Platano Melandro"/>
        <s v="Metapontino Collina Materana"/>
        <s v="Val D'Agri"/>
        <s v="Vulture Alto Bradano"/>
        <s v="Acri"/>
        <s v="Amantea"/>
        <s v="Cariati"/>
        <s v="Castrovillari"/>
        <s v="Catanzaro"/>
        <s v="Caulonia"/>
        <s v="Cirò Marina"/>
        <s v="Corigliano-Rossano"/>
        <s v="Cosenza"/>
        <s v="Crotone"/>
        <s v="Lamezia Terme"/>
        <s v="Locri"/>
        <s v="Melito Porto Salvo"/>
        <s v="Mesoraca"/>
        <s v="Montalto Uffugo"/>
        <s v="Paola"/>
        <s v="Polistena"/>
        <s v="Praia a Mare/Scalea"/>
        <s v="Reggio Calabria"/>
        <s v="Rende"/>
        <s v="Rogliano"/>
        <s v="Rosarno"/>
        <s v="San Giovanni In Fiore"/>
        <s v="San Marco Argentano"/>
        <s v="Serra San Bruno"/>
        <s v="Soverato"/>
        <s v="Soveria Mannelli"/>
        <s v="Spilinga"/>
        <s v="Taurianova"/>
        <s v="Trebisacce"/>
        <s v="Vibo Valentia"/>
        <s v="Villa San Giovanni"/>
        <s v="A01"/>
        <s v="A02"/>
        <s v="A03"/>
        <s v="A04"/>
        <s v="A05"/>
        <s v="A06"/>
        <s v="B01"/>
        <s v="B02"/>
        <s v="B03"/>
        <s v="B04"/>
        <s v="B05"/>
        <s v="C01"/>
        <s v="C02"/>
        <s v="C03"/>
        <s v="C04"/>
        <s v="C05"/>
        <s v="C06"/>
        <s v="C07"/>
        <s v="C08"/>
        <s v="C09"/>
        <s v="C10"/>
        <s v="N01-10"/>
        <s v="N11"/>
        <s v="N12"/>
        <s v="N13"/>
        <s v="N14"/>
        <s v="N15"/>
        <s v="N16"/>
        <s v="N17"/>
        <s v="N18"/>
        <s v="N19"/>
        <s v="N20"/>
        <s v="N21"/>
        <s v="N22"/>
        <s v="N23"/>
        <s v="N24"/>
        <s v="N25"/>
        <s v="N26"/>
        <s v="N27"/>
        <s v="N28"/>
        <s v="N29"/>
        <s v="N30"/>
        <s v="N31"/>
        <s v="N32"/>
        <s v="N33"/>
        <s v="N34"/>
        <s v="S01_1"/>
        <s v="S01_2"/>
        <s v="S01_3"/>
        <s v="S02"/>
        <s v="S03 (Ex S05)"/>
        <s v="S03 (Ex S10)"/>
        <s v="S04_1"/>
        <s v="S04_2"/>
        <s v="S05"/>
        <s v="S06"/>
        <s v="S07"/>
        <s v="S08"/>
        <s v="S09"/>
        <s v="S10"/>
        <s v="Distr. Appennino Bolognese"/>
        <s v="Distr. Carpi"/>
        <s v="Distr. Castelfranco Emilia"/>
        <s v="Distr. Castelnuovo Ne' Monti"/>
        <s v="Distr. Centro-Nord"/>
        <s v="Distr. Cesena-Valle Del Savio"/>
        <s v="Distr. CittÀ Di Bologna"/>
        <s v="Distr. CittÀ Di Piacenza"/>
        <s v="Distr. Correggio"/>
        <s v="Distr. Faenza"/>
        <s v="Distr. Fidenza"/>
        <s v="Distr. ForlÌ"/>
        <s v="Distr. Guastalla"/>
        <s v="Distr. Imola"/>
        <s v="Distr. Levante"/>
        <s v="Distr. Lugo"/>
        <s v="Distr. Mirandola"/>
        <s v="Distr. Modena"/>
        <s v="Distr. Ovest"/>
        <s v="Distr. Parma"/>
        <s v="Distr. Pavullo Nel Frignano"/>
        <s v="Distr. Pianura Est"/>
        <s v="Distr. Pianura Ovest"/>
        <s v="Distr. Ponente"/>
        <s v="Distr. Ravenna"/>
        <s v="Distr. Reggio Emilia"/>
        <s v="Distr. Reno, Lavino E Samoggia"/>
        <s v="Distr. Riccione"/>
        <s v="Distr. Rimini"/>
        <s v="Distr. Rubicone"/>
        <s v="Distr. Sassuolo"/>
        <s v="Distr. Savena Idice"/>
        <s v="Distr. Scandiano"/>
        <s v="Distr. Sud Est (Pr)"/>
        <s v="Distr. Sud-Est (Fe)"/>
        <s v="Distr. Val D'Enza"/>
        <s v="Distr. Valli Taro E Ceno"/>
        <s v="Distr. Vignola"/>
        <s v="Agro Aquileiese"/>
        <s v="Carnia"/>
        <s v="Carso Giuliano"/>
        <s v="Carso Isonzo Adriatico"/>
        <s v="Collinare"/>
        <s v="Collio-Alto Isonzo"/>
        <s v="Friuli Centrale"/>
        <s v="Gemonese/Canal del Ferro-Val Canale"/>
        <s v="Livenza-Cansiglio-Cavallo"/>
        <s v="Mediofriuli"/>
        <s v="Natisone"/>
        <s v="Noncello"/>
        <s v="Riviera Bassa Friulana"/>
        <s v="Sile E Meduna"/>
        <s v="Tagliamento"/>
        <s v="Torre"/>
        <s v="Triestino"/>
        <s v="Valli e Dolomiti friulane"/>
        <s v="Fr A"/>
        <s v="Fr B"/>
        <s v="Fr C"/>
        <s v="Fr D"/>
        <s v="Lt 1"/>
        <s v="Lt 2"/>
        <s v="Lt 3"/>
        <s v="Lt 4"/>
        <s v="Lt 5"/>
        <s v="Rieti 1"/>
        <s v="Rieti 2"/>
        <s v="Rieti 3"/>
        <s v="Rieti 4"/>
        <s v="Rieti 5"/>
        <s v="Rm 3.1"/>
        <s v="Rm 4.1"/>
        <s v="Rm 4.2"/>
        <s v="Rm 4.3"/>
        <s v="Rm 4.4"/>
        <s v="Rm 5.1"/>
        <s v="Rm 5.2"/>
        <s v="Rm 5.3"/>
        <s v="Rm 5.4"/>
        <s v="Rm 5.5"/>
        <s v="Rm 5.6"/>
        <s v="Rm 6.1"/>
        <s v="Rm 6.2"/>
        <s v="Rm 6.3"/>
        <s v="Rm 6.4"/>
        <s v="Rm 6.5"/>
        <s v="Rm 6.6"/>
        <s v="Roma Capitale"/>
        <s v="Vt 1"/>
        <s v="Vt 2"/>
        <s v="Vt 3"/>
        <s v="Vt 4"/>
        <s v="Vt 5"/>
        <s v="Distretto Sociosanitario 1 Ventimigliese"/>
        <s v="Distretto Sociosanitario 2 Sanremese"/>
        <s v="Distretto Sociosanitario 3 Imperiese"/>
        <s v="Distretto Sociosanitario 4 Albenganese"/>
        <s v="Distretto Sociosanitario 5 Finalese"/>
        <s v="Distretto Sociosanitario 6 Bormide"/>
        <s v="Distretto Sociosanitario 7 Savonese"/>
        <s v="Distretto Sociosanitario 8 Extra Genova"/>
        <s v="Distretto Sociosanitario 9 E 11"/>
        <s v="Distretto Sociosanitarioo 10 Extra -Genova --Valpolcevera E Vallescrivia"/>
        <s v="Distretto Sociosanitarioo 12 Extra Genova -Valtrebbia E Valbisagno"/>
        <s v="Distretto Sociosanitarioo 13 Extra Genova -Levante"/>
        <s v="Distretto Sociosanitarioo 14 Tigullio Occidentale"/>
        <s v="Distretto Sociosanitarioo 15 Chiavarese"/>
        <s v="Distretto Sociosanitarioo 16 Tigullio"/>
        <s v="Distretto Sociosanitarioo 17 Riviera E Val Di Vara"/>
        <s v="Distretto Sociosanitarioo Dss 18 Spezzino"/>
        <s v="Distretto Sociosanitarioo Dss 19 Val Di Magra"/>
        <s v="Abbiategrasso"/>
        <s v="Albino Valle Seriana"/>
        <s v="Alto e Basso Pavese"/>
        <s v="Alto Milanese"/>
        <s v="Alto Sebino"/>
        <s v="Arcisate"/>
        <s v="Asola"/>
        <s v="Azzate"/>
        <s v="Bassa Bresciana Centrale - 9"/>
        <s v="Bassa Bresciana Occidentale - 8"/>
        <s v="Bassa Bresciana Orientale - 10"/>
        <s v="Bellano"/>
        <s v="Bergamo"/>
        <s v="Bormio"/>
        <s v="Brescia - 1"/>
        <s v="Brescia Est - 3"/>
        <s v="Brescia Ovest - 2"/>
        <s v="Broni e Casteggio"/>
        <s v="Busto Arsizio"/>
        <s v="Campione d'Italia"/>
        <s v="Cantù"/>
        <s v="Carate Brianza"/>
        <s v="Castellanza"/>
        <s v="Cernusco Sul Naviglio"/>
        <s v="Chiavenna"/>
        <s v="Cinisello Balsamo"/>
        <s v="Cittiglio"/>
        <s v="Como"/>
        <s v="Corsico"/>
        <s v="Crema"/>
        <s v="Cremona"/>
        <s v="Dalmine"/>
        <s v="Desio"/>
        <s v="Dongo"/>
        <s v="Erba"/>
        <s v="Gallarate"/>
        <s v="Garbagnate Milanese"/>
        <s v="Garda-Salò - 11"/>
        <s v="Grumello"/>
        <s v="Guidizzolo"/>
        <s v="Isola Bergamasca e Bassa Val San Martino"/>
        <s v="Lecco"/>
        <s v="Lodi"/>
        <s v="Lomazzo - Fino Mornasco"/>
        <s v="Lomellina"/>
        <s v="Luino"/>
        <s v="Magentino"/>
        <s v="Mantova"/>
        <s v="Mariano Comense"/>
        <s v="Melzo"/>
        <s v="Menaggio"/>
        <s v="Merate"/>
        <s v="Milano Città"/>
        <s v="Monte Bronzone-Basso Sebino"/>
        <s v="Monte Orfano - 6"/>
        <s v="Monza"/>
        <s v="Morbegno"/>
        <s v="Oglio Ovest - 7"/>
        <s v="Oglio Po"/>
        <s v="Olgiate Comasco"/>
        <s v="Ostiglia"/>
        <s v="Paullo"/>
        <s v="Pavia"/>
        <s v="Pioltello"/>
        <s v="Rho"/>
        <s v="Romano di Lombardia"/>
        <s v="San Giuliano Milanese"/>
        <s v="Saronno"/>
        <s v="Sebino - 5"/>
        <s v="Seregno"/>
        <s v="Seriate"/>
        <s v="Sesto Calende"/>
        <s v="Sesto San Giovanni"/>
        <s v="Somma Lombardo"/>
        <s v="Sondrio"/>
        <s v="Suzzara"/>
        <s v="Tirano"/>
        <s v="Tradate"/>
        <s v="Treviglio"/>
        <s v="Trezzo d'Adda"/>
        <s v="Valle Brembana"/>
        <s v="Valle Cavallina"/>
        <s v="Valle Imagna e Villa D'Almè"/>
        <s v="Valle Sabbia - 12"/>
        <s v="Valle Seriana Superiore e Valle di Scalve"/>
        <s v="Valle Trompia - 4"/>
        <s v="Vallecamonica"/>
        <s v="Varese"/>
        <s v="Vimercate"/>
        <s v="Visconteo sud Milano"/>
        <s v="Voghera e Comunità Montana Oltrepo' Pavese"/>
        <s v="Ats 01 - Pesaro"/>
        <s v="Ats 03 - Unione Montana Catria e Nerone"/>
        <s v="Ats 04 - Urbino"/>
        <s v="Ats 05 - Unione Montana Montefeltro"/>
        <s v="Ats 06 - Fano"/>
        <s v="Ats 07 - Fossombrone"/>
        <s v="Ats 8 - Unione dei Comuni Le terre della Marca Senone"/>
        <s v="Ats 09 - Asp Ambito 9 Jesi"/>
        <s v="Ats 10 - Unione Montana Esino-Frasassi"/>
        <s v="Ats 11 - Ancona"/>
        <s v="Ats 12 - Falconara Marittima"/>
        <s v="Ats 13 - Osimo"/>
        <s v="Ats 14 - Civitanova Marche"/>
        <s v="Ats 15 - Macerata"/>
        <s v="Ats 16 - Unione Montana Monti Azzurri"/>
        <s v="Ats 17 - Unione Montana Alte Valli Potenza-Esino"/>
        <s v="Ats 18 - Unione Montana Marca di Camerino"/>
        <s v="Ats 19 - Fermo"/>
        <s v="Ats 20 - Porto Sant'Elpidio"/>
        <s v="Ats 21 - San Benedetto"/>
        <s v="Ats 22 - Ascoli Piceno"/>
        <s v="Ats 23 - Unione dei Comuni Vallata del Tronto"/>
        <s v="ATS 24 - Unione Montana dei Sibillini"/>
        <s v="Agnone"/>
        <s v="ATS LARINO"/>
        <s v="Campobasso"/>
        <s v="ISERNIA"/>
        <s v="Riccia - Bojano"/>
        <s v="Termoli"/>
        <s v="Venafro"/>
        <s v="Acqui Terme"/>
        <s v="Alba"/>
        <s v="Alessandria - Valenza"/>
        <s v="Area Metropolitana Centro"/>
        <s v="Area Metropolitana Nord"/>
        <s v="Area Metropolitana Sud"/>
        <s v="Area Nord Novarese"/>
        <s v="Area Sud Novarese"/>
        <s v="Asti Centro"/>
        <s v="Asti Nord"/>
        <s v="Asti Sud"/>
        <s v="BIELLA IRIS"/>
        <s v="Bra"/>
        <s v="CALUSO"/>
        <s v="Carmagnola"/>
        <s v="Casale Monferrato"/>
        <s v="Chieri"/>
        <s v="CHIVASSO"/>
        <s v="Cirie' - Lanzo"/>
        <s v="COSSATO"/>
        <s v="Cuneo Nord Ovest E Nord Est"/>
        <s v="Cuneo Sud Est"/>
        <s v="Cuneo Sud Ovest"/>
        <s v="Cuorgne’"/>
        <s v="GASSINO"/>
        <s v="IVREA"/>
        <s v="Moncalieri"/>
        <s v="Nichelino"/>
        <s v="Nord Ticino"/>
        <s v="Novara"/>
        <s v="Novi ligure"/>
        <s v="Orizzonti Nord Est - O.N.E. "/>
        <s v="Ovada"/>
        <s v="Pinerolese"/>
        <s v="Settimo Torinese"/>
        <s v="Torino Citta’"/>
        <s v="Tortona"/>
        <s v="Valle Di Susa - Val Sangone"/>
        <s v="Vco"/>
        <s v="Vercelli"/>
        <s v="Ambito Territoriale Del Tavoliere Meridionale"/>
        <s v="Ambito Territoriale Di Altamura"/>
        <s v="Ambito Territoriale Di Andria"/>
        <s v="Ambito Territoriale di Bari"/>
        <s v="Ambito Territoriale Di Barletta"/>
        <s v="Ambito Territoriale Di Bitonto"/>
        <s v="Ambito territoriale di Brindisi"/>
        <s v="Ambito Territoriale di Campi Salentina"/>
        <s v="Ambito Territoriale di Canosa Di Puglia"/>
        <s v="Ambito Territoriale Di Casarano"/>
        <s v="Ambito Territoriale di Cerignola"/>
        <s v="Ambito Territoriale Di Conversano"/>
        <s v="Ambito Territoriale di Corato"/>
        <s v="Ambito Territoriale Di Fasano-Ostuni"/>
        <s v="Ambito Territoriale Di Foggia"/>
        <s v="Ambito territoriale di Francavilla Fontana"/>
        <s v="Ambito Territoriale Di Gagliano Del Capo"/>
        <s v="Ambito Territoriale Di Galatina"/>
        <s v="Ambito Territoriale Di Gallipoli"/>
        <s v="Ambito Territoriale Di Ginosa"/>
        <s v="Ambito Territoriale Di Gioia Del Colle"/>
        <s v="Ambito Territoriale Di Grottaglie"/>
        <s v="Ambito Territoriale Di Grumo Appula"/>
        <s v="Ambito Territoriale Di Lecce"/>
        <s v="Ambito Territoriale Di Lucera"/>
        <s v="Ambito territoriale di Maglie"/>
        <s v="Ambito Territoriale di Manduria"/>
        <s v="Ambito Territoriale di Manfredonia"/>
        <s v="Ambito Territoriale Di Martano"/>
        <s v="Ambito Territoriale di Martina Franca"/>
        <s v="Ambito Territoriale Di Massafra"/>
        <s v="Ambito territoriale di Mesagne"/>
        <s v="Ambito Territoriale di Modugno"/>
        <s v="Ambito Territoriale Di Mola Di Bari"/>
        <s v="Ambito Territoriale Di Molfetta"/>
        <s v="Ambito Territoriale Di Nardo'"/>
        <s v="Ambito territoriale di Poggiardo"/>
        <s v="Ambito Territoriale Di Putignano"/>
        <s v="Ambito Territoriale Di San Marco In Lamis"/>
        <s v="Ambito Territoriale Di San Severo"/>
        <s v="Ambito Territoriale di Taranto"/>
        <s v="Ambito Territoriale di Trani"/>
        <s v="Ambito Territoriale Di Triggiano"/>
        <s v="Ambito Territoriale Di Troia"/>
        <s v="Ambito Territoriale Di Vico Del Gargano"/>
        <s v="Ales Terralba"/>
        <s v="Alghero"/>
        <s v="Anglona Coros Figulinas"/>
        <s v="Arcipelago del Sulcis"/>
        <s v="Area Ovest"/>
        <s v="Cagliari"/>
        <s v="Cagliari 21"/>
        <s v="Carbonia"/>
        <s v="Ghilarza - Bosa"/>
        <s v="Guspini"/>
        <s v="Iglesias"/>
        <s v="Macomer"/>
        <s v="Nuoro"/>
        <s v="Ogliastra"/>
        <s v="Olbia"/>
        <s v="Oristano"/>
        <s v="Ozieri"/>
        <s v="Quartu Parteolla"/>
        <s v="Sanluri"/>
        <s v="Sarcidano Barbagia di Seulo"/>
        <s v="Sarrabus Gerrei"/>
        <s v="Sassari"/>
        <s v="Siniscola"/>
        <s v="Sorgono"/>
        <s v="Tempio Pausania"/>
        <s v="Trexenta"/>
        <s v="D01"/>
        <s v="D02"/>
        <s v="D03"/>
        <s v="D04"/>
        <s v="D05"/>
        <s v="D06"/>
        <s v="D07"/>
        <s v="D08"/>
        <s v="D09"/>
        <s v="D10"/>
        <s v="D11"/>
        <s v="D12"/>
        <s v="D13"/>
        <s v="D14"/>
        <s v="D15"/>
        <s v="D16"/>
        <s v="D17"/>
        <s v="D18"/>
        <s v="D19"/>
        <s v="D20"/>
        <s v="D21"/>
        <s v="D22"/>
        <s v="D23"/>
        <s v="D24"/>
        <s v="D25"/>
        <s v="D26"/>
        <s v="D27"/>
        <s v="D28"/>
        <s v="D29"/>
        <s v="D30"/>
        <s v="D31"/>
        <s v="D32"/>
        <s v="D33"/>
        <s v="D34"/>
        <s v="D35"/>
        <s v="D36"/>
        <s v="D37"/>
        <s v="D38"/>
        <s v="D39"/>
        <s v="D40"/>
        <s v="D41"/>
        <s v="D42"/>
        <s v="D43"/>
        <s v="D44"/>
        <s v="D45"/>
        <s v="D46"/>
        <s v="D47"/>
        <s v="D48"/>
        <s v="D49"/>
        <s v="D50"/>
        <s v="D51"/>
        <s v="D52"/>
        <s v="D53"/>
        <s v="D54"/>
        <s v="D55"/>
        <s v="Alta Val D’Elsa"/>
        <s v="Alta Val Di Cecina-Val Dera"/>
        <s v="Amiata Grossetana-Colline Metallifere-Grossetana"/>
        <s v="Amiata Senese E Val D’Orcia-Valdichiana Senese"/>
        <s v="Apuane"/>
        <s v="Aretina"/>
        <s v="Bassa Val Di Cecina-Val Di Cornia"/>
        <s v="Casentino"/>
        <s v="Colline Dell’Albegna"/>
        <s v="Elba"/>
        <s v="Empolese-Valdarno Inferiore"/>
        <s v="Fiorentina Nord Ovest"/>
        <s v="Fiorentina Sud Est"/>
        <s v="Firenze"/>
        <s v="Livornese"/>
        <s v="Lunigiana"/>
        <s v="Mugello"/>
        <s v="Piana Di Lucca"/>
        <s v="Pisana"/>
        <s v="Pistoiese"/>
        <s v="Pratese"/>
        <s v="Senese"/>
        <s v="Val Di Chiana Aretina"/>
        <s v="Val Di Nievole"/>
        <s v="Valdarno"/>
        <s v="Valle Del Serchio"/>
        <s v="Valtiberina"/>
        <s v="Versilia"/>
        <s v="Zona Sociale 1 - Comune di Città di Castello"/>
        <s v="Zona Sociale 2 - Comune di Perugia"/>
        <s v="Zona Sociale 3 - Comune di Assisi"/>
        <s v="Zona Sociale 4 - Comune di Marsciano"/>
        <s v="Zona Sociale 5 - Unione dei Comuni del Trasimeno"/>
        <s v="Zona Sociale 6 - Comune di Norcia"/>
        <s v="Zona Sociale 7 - Comune di Gubbio"/>
        <s v="Zona Sociale 8 - Comune di Foligno"/>
        <s v="Zona Sociale 9 - Comune di Spoleto"/>
        <s v="Zona Sociale 10 - Comune di Terni"/>
        <s v="Zona Sociale 11 - Comune di Narni"/>
        <s v="Zona Sociale 12 - Comune di Orvieto"/>
        <s v="Valle D'Aosta"/>
        <s v="Ambito Sociale VEN_01 - Belluno"/>
        <s v="Ambito Sociale VEN_02 - Feltre"/>
        <s v="Ambito Sociale VEN_03 Bassano del Grappa - Asiago"/>
        <s v="Ambito Sociale VEN_04 - Thiene"/>
        <s v="Ambito Sociale VEN_05 - Arzignano"/>
        <s v="Ambito Sociale VEN_06 - Vicenza"/>
        <s v="Ambito Sociale VEN_07 - Conegliano"/>
        <s v="Ambito Sociale VEN_08 - Asolo"/>
        <s v="Ambito Sociale VEN_09 - Treviso"/>
        <s v="Ambito Sociale VEN_10 - Portogruaro"/>
        <s v="Ambito Sociale VEN_12 - Venezia"/>
        <s v="Ambito Sociale VEN_13 - Mira"/>
        <s v="Ambito Sociale VEN_14 - Chioggia"/>
        <s v="Ambito Sociale VEN_15 - Federazione dei Comuni del Camposampierese"/>
        <s v="Ambito Sociale VEN_16 - Padova"/>
        <s v="Ambito Sociale VEN_17 - Este"/>
        <s v="Ambito Sociale VEN_18 - Lendinara"/>
        <s v="Ambito Sociale VEN_19 - Adria"/>
        <s v="Ambito Sociale VEN_20 - Verona"/>
        <s v="Ambito Sociale VEN_21 - Legnago"/>
        <s v="Ambito Sociale VEN_22 - Sona"/>
      </sharedItems>
    </cacheField>
    <cacheField name="QS 2023" numFmtId="0">
      <sharedItems containsSemiMixedTypes="0" containsString="0" containsNumber="1" minValue="11509.81" maxValue="26559064.130000003"/>
    </cacheField>
    <cacheField name="Quota di risorse da destinare al pronto intervento sociale " numFmtId="0">
      <sharedItems containsSemiMixedTypes="0" containsString="0" containsNumber="1" minValue="0" maxValue="1006588.5305270001"/>
    </cacheField>
  </cacheFields>
  <extLst>
    <ext xmlns:x14="http://schemas.microsoft.com/office/spreadsheetml/2009/9/main" uri="{725AE2AE-9491-48be-B2B4-4EB974FC3084}">
      <x14:pivotCacheDefinition pivotCacheId="96614593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5">
  <r>
    <x v="0"/>
    <x v="0"/>
    <n v="150910.24999999997"/>
    <n v="5705.9007452855958"/>
  </r>
  <r>
    <x v="0"/>
    <x v="1"/>
    <n v="493673.13"/>
    <n v="18665.729335114564"/>
  </r>
  <r>
    <x v="0"/>
    <x v="2"/>
    <n v="482952.76"/>
    <n v="18260.393268328266"/>
  </r>
  <r>
    <x v="0"/>
    <x v="3"/>
    <n v="495518.54999999993"/>
    <n v="18735.504472014574"/>
  </r>
  <r>
    <x v="0"/>
    <x v="4"/>
    <n v="495522.88999999996"/>
    <n v="18735.668566959979"/>
  </r>
  <r>
    <x v="0"/>
    <x v="5"/>
    <n v="197864.76"/>
    <n v="7481.2458500980256"/>
  </r>
  <r>
    <x v="0"/>
    <x v="6"/>
    <n v="544387.86"/>
    <n v="20583.247964259754"/>
  </r>
  <r>
    <x v="0"/>
    <x v="7"/>
    <n v="207405.51"/>
    <n v="7841.9806082445639"/>
  </r>
  <r>
    <x v="0"/>
    <x v="8"/>
    <n v="874372.46"/>
    <n v="33059.931125759846"/>
  </r>
  <r>
    <x v="0"/>
    <x v="9"/>
    <n v="572048.1"/>
    <n v="21629.078741365873"/>
  </r>
  <r>
    <x v="0"/>
    <x v="10"/>
    <n v="342011.46"/>
    <n v="12931.417478337058"/>
  </r>
  <r>
    <x v="0"/>
    <x v="11"/>
    <n v="262042.97999999998"/>
    <n v="9907.8176258992244"/>
  </r>
  <r>
    <x v="0"/>
    <x v="12"/>
    <n v="543123.2699999999"/>
    <n v="20535.433948820242"/>
  </r>
  <r>
    <x v="0"/>
    <x v="13"/>
    <n v="287940.63"/>
    <n v="10887.005059729237"/>
  </r>
  <r>
    <x v="0"/>
    <x v="14"/>
    <n v="373421.66"/>
    <n v="14119.033850250624"/>
  </r>
  <r>
    <x v="0"/>
    <x v="15"/>
    <n v="1276585.8399999999"/>
    <n v="48267.576893398815"/>
  </r>
  <r>
    <x v="0"/>
    <x v="16"/>
    <n v="138963.62000000002"/>
    <n v="5254.1999163448763"/>
  </r>
  <r>
    <x v="0"/>
    <x v="17"/>
    <n v="330820.44"/>
    <n v="12508.286184349365"/>
  </r>
  <r>
    <x v="0"/>
    <x v="18"/>
    <n v="489283.29"/>
    <n v="18499.749944531854"/>
  </r>
  <r>
    <x v="0"/>
    <x v="19"/>
    <n v="581184.19999999995"/>
    <n v="21974.513725397795"/>
  </r>
  <r>
    <x v="0"/>
    <x v="20"/>
    <n v="558958.12"/>
    <n v="21134.147968686259"/>
  </r>
  <r>
    <x v="0"/>
    <x v="21"/>
    <n v="707130.17"/>
    <n v="26736.517658786797"/>
  </r>
  <r>
    <x v="0"/>
    <x v="22"/>
    <n v="645800.32999999996"/>
    <n v="24417.642832429763"/>
  </r>
  <r>
    <x v="0"/>
    <x v="23"/>
    <n v="242343.88"/>
    <n v="9162.9967182971541"/>
  </r>
  <r>
    <x v="1"/>
    <x v="24"/>
    <n v="392517.57"/>
    <n v="14842.544146"/>
  </r>
  <r>
    <x v="1"/>
    <x v="25"/>
    <n v="524900.43000000005"/>
    <n v="19846.606253999998"/>
  </r>
  <r>
    <x v="1"/>
    <x v="26"/>
    <n v="439485.54"/>
    <n v="16617.923411999996"/>
  </r>
  <r>
    <x v="1"/>
    <x v="27"/>
    <n v="563995.4"/>
    <n v="21324.396120000001"/>
  </r>
  <r>
    <x v="1"/>
    <x v="28"/>
    <n v="563082.63"/>
    <n v="21289.893413999998"/>
  </r>
  <r>
    <x v="1"/>
    <x v="29"/>
    <n v="361394.21"/>
    <n v="13666.071138000001"/>
  </r>
  <r>
    <x v="1"/>
    <x v="30"/>
    <n v="819836.09000000008"/>
    <n v="30995.174201999995"/>
  </r>
  <r>
    <x v="1"/>
    <x v="31"/>
    <n v="364636.99"/>
    <n v="13788.648222"/>
  </r>
  <r>
    <x v="1"/>
    <x v="32"/>
    <n v="855650.38"/>
    <n v="32348.954364000001"/>
  </r>
  <r>
    <x v="2"/>
    <x v="33"/>
    <n v="236240.75999999998"/>
    <n v="9449.6304"/>
  </r>
  <r>
    <x v="2"/>
    <x v="34"/>
    <n v="357897.93000000005"/>
    <n v="14315.917200000002"/>
  </r>
  <r>
    <x v="2"/>
    <x v="35"/>
    <n v="233927.34"/>
    <n v="9357.0936000000002"/>
  </r>
  <r>
    <x v="2"/>
    <x v="36"/>
    <n v="691605.59"/>
    <n v="27664.223599999998"/>
  </r>
  <r>
    <x v="2"/>
    <x v="37"/>
    <n v="2263408.5399999996"/>
    <n v="90536.341599999985"/>
  </r>
  <r>
    <x v="2"/>
    <x v="38"/>
    <n v="979526.08"/>
    <n v="39181.0432"/>
  </r>
  <r>
    <x v="2"/>
    <x v="39"/>
    <n v="614041.59999999998"/>
    <n v="24561.664000000001"/>
  </r>
  <r>
    <x v="2"/>
    <x v="40"/>
    <n v="1341444.9400000002"/>
    <n v="53657.797600000005"/>
  </r>
  <r>
    <x v="2"/>
    <x v="41"/>
    <n v="1792256.42"/>
    <n v="71690.256800000003"/>
  </r>
  <r>
    <x v="2"/>
    <x v="42"/>
    <n v="1880312.11"/>
    <n v="75212.484400000001"/>
  </r>
  <r>
    <x v="2"/>
    <x v="43"/>
    <n v="1472874.23"/>
    <n v="58914.9692"/>
  </r>
  <r>
    <x v="2"/>
    <x v="44"/>
    <n v="682502.41999999993"/>
    <n v="27300.096799999999"/>
  </r>
  <r>
    <x v="2"/>
    <x v="45"/>
    <n v="481337.93"/>
    <n v="19253.517199999998"/>
  </r>
  <r>
    <x v="2"/>
    <x v="46"/>
    <n v="348562.51"/>
    <n v="13942.500400000001"/>
  </r>
  <r>
    <x v="2"/>
    <x v="47"/>
    <n v="757238.44"/>
    <n v="30289.5376"/>
  </r>
  <r>
    <x v="2"/>
    <x v="48"/>
    <n v="702851.78"/>
    <n v="28114.071200000002"/>
  </r>
  <r>
    <x v="2"/>
    <x v="49"/>
    <n v="581039.55999999994"/>
    <n v="23241.582399999999"/>
  </r>
  <r>
    <x v="2"/>
    <x v="50"/>
    <n v="848215.38"/>
    <n v="33928.6152"/>
  </r>
  <r>
    <x v="2"/>
    <x v="51"/>
    <n v="2616124.7600000002"/>
    <n v="104644.99040000001"/>
  </r>
  <r>
    <x v="2"/>
    <x v="52"/>
    <n v="880696.53"/>
    <n v="35227.861199999999"/>
  </r>
  <r>
    <x v="2"/>
    <x v="53"/>
    <n v="342976.11"/>
    <n v="13719.044399999999"/>
  </r>
  <r>
    <x v="2"/>
    <x v="54"/>
    <n v="1060805.1599999999"/>
    <n v="42432.206399999995"/>
  </r>
  <r>
    <x v="2"/>
    <x v="55"/>
    <n v="296310.00999999995"/>
    <n v="11852.400399999999"/>
  </r>
  <r>
    <x v="2"/>
    <x v="56"/>
    <n v="713398.75999999989"/>
    <n v="28535.950399999998"/>
  </r>
  <r>
    <x v="2"/>
    <x v="57"/>
    <n v="410056.73000000004"/>
    <n v="16402.269200000002"/>
  </r>
  <r>
    <x v="2"/>
    <x v="58"/>
    <n v="1003194.17"/>
    <n v="40127.766800000005"/>
  </r>
  <r>
    <x v="2"/>
    <x v="59"/>
    <n v="186483.97999999998"/>
    <n v="7459.359199999999"/>
  </r>
  <r>
    <x v="2"/>
    <x v="60"/>
    <n v="631149.62"/>
    <n v="25245.984800000002"/>
  </r>
  <r>
    <x v="2"/>
    <x v="61"/>
    <n v="525114.68999999994"/>
    <n v="21004.587599999999"/>
  </r>
  <r>
    <x v="2"/>
    <x v="62"/>
    <n v="771759.30999999994"/>
    <n v="30870.372399999997"/>
  </r>
  <r>
    <x v="2"/>
    <x v="63"/>
    <n v="989128.96"/>
    <n v="39565.1584"/>
  </r>
  <r>
    <x v="2"/>
    <x v="64"/>
    <n v="575054.21"/>
    <n v="23002.168399999999"/>
  </r>
  <r>
    <x v="3"/>
    <x v="65"/>
    <n v="856621.28"/>
    <n v="32388.76"/>
  </r>
  <r>
    <x v="3"/>
    <x v="66"/>
    <n v="412893.55"/>
    <n v="15611.46"/>
  </r>
  <r>
    <x v="3"/>
    <x v="67"/>
    <n v="614621.32999999996"/>
    <n v="23238.77"/>
  </r>
  <r>
    <x v="3"/>
    <x v="68"/>
    <n v="1200648.8199999998"/>
    <n v="45396.41"/>
  </r>
  <r>
    <x v="3"/>
    <x v="69"/>
    <n v="1099431.1199999999"/>
    <n v="41569.379999999997"/>
  </r>
  <r>
    <x v="3"/>
    <x v="70"/>
    <n v="552645.47"/>
    <n v="20895.47"/>
  </r>
  <r>
    <x v="3"/>
    <x v="71"/>
    <n v="832635.4"/>
    <n v="31481.86"/>
  </r>
  <r>
    <x v="3"/>
    <x v="72"/>
    <n v="618125.89"/>
    <n v="23371.279999999999"/>
  </r>
  <r>
    <x v="3"/>
    <x v="73"/>
    <n v="688132.28"/>
    <n v="26018.21"/>
  </r>
  <r>
    <x v="3"/>
    <x v="74"/>
    <n v="632257.30000000005"/>
    <n v="23905.58"/>
  </r>
  <r>
    <x v="3"/>
    <x v="75"/>
    <n v="372168.26"/>
    <n v="14071.64"/>
  </r>
  <r>
    <x v="3"/>
    <x v="76"/>
    <n v="1634045.71"/>
    <n v="61783.1"/>
  </r>
  <r>
    <x v="3"/>
    <x v="77"/>
    <n v="1245855.6800000002"/>
    <n v="47105.67"/>
  </r>
  <r>
    <x v="3"/>
    <x v="78"/>
    <n v="997476.00999999989"/>
    <n v="37714.46"/>
  </r>
  <r>
    <x v="3"/>
    <x v="79"/>
    <n v="954907.61"/>
    <n v="36104.959999999999"/>
  </r>
  <r>
    <x v="3"/>
    <x v="80"/>
    <n v="1168123.8299999998"/>
    <n v="44166.64"/>
  </r>
  <r>
    <x v="3"/>
    <x v="81"/>
    <n v="2703862.93"/>
    <n v="102232.77"/>
  </r>
  <r>
    <x v="3"/>
    <x v="82"/>
    <n v="2865331.0399999996"/>
    <n v="108337.87"/>
  </r>
  <r>
    <x v="3"/>
    <x v="83"/>
    <n v="1131891.76"/>
    <n v="42796.71"/>
  </r>
  <r>
    <x v="3"/>
    <x v="84"/>
    <n v="811598.67"/>
    <n v="30686.46"/>
  </r>
  <r>
    <x v="3"/>
    <x v="85"/>
    <n v="1561275.4999999998"/>
    <n v="59031.66"/>
  </r>
  <r>
    <x v="3"/>
    <x v="86"/>
    <n v="17427174.669999998"/>
    <n v="658919.63"/>
  </r>
  <r>
    <x v="3"/>
    <x v="87"/>
    <n v="790745.84000000008"/>
    <n v="29898.02"/>
  </r>
  <r>
    <x v="3"/>
    <x v="88"/>
    <n v="1741902.92"/>
    <n v="65861.17"/>
  </r>
  <r>
    <x v="3"/>
    <x v="89"/>
    <n v="774096.42"/>
    <n v="29268.5"/>
  </r>
  <r>
    <x v="3"/>
    <x v="90"/>
    <n v="2379819.77"/>
    <n v="89980.74"/>
  </r>
  <r>
    <x v="3"/>
    <x v="91"/>
    <n v="1757102.2499999998"/>
    <n v="66435.850000000006"/>
  </r>
  <r>
    <x v="3"/>
    <x v="92"/>
    <n v="2739803.9799999995"/>
    <n v="103591.7"/>
  </r>
  <r>
    <x v="3"/>
    <x v="93"/>
    <n v="2098192.19"/>
    <n v="79332.429999999993"/>
  </r>
  <r>
    <x v="3"/>
    <x v="94"/>
    <n v="2270733.33"/>
    <n v="85856.19"/>
  </r>
  <r>
    <x v="3"/>
    <x v="95"/>
    <n v="2643542.71"/>
    <n v="99952.07"/>
  </r>
  <r>
    <x v="3"/>
    <x v="96"/>
    <n v="944342.42"/>
    <n v="35705.49"/>
  </r>
  <r>
    <x v="3"/>
    <x v="97"/>
    <n v="807199.14"/>
    <n v="30520.11"/>
  </r>
  <r>
    <x v="3"/>
    <x v="98"/>
    <n v="1500605.6700000002"/>
    <n v="56737.74"/>
  </r>
  <r>
    <x v="3"/>
    <x v="99"/>
    <n v="1488270.02"/>
    <n v="56271.33"/>
  </r>
  <r>
    <x v="3"/>
    <x v="100"/>
    <n v="900337.49000000011"/>
    <n v="34041.67"/>
  </r>
  <r>
    <x v="3"/>
    <x v="101"/>
    <n v="959188.6"/>
    <n v="36266.82"/>
  </r>
  <r>
    <x v="3"/>
    <x v="102"/>
    <n v="1887620.1099999999"/>
    <n v="71370.720000000001"/>
  </r>
  <r>
    <x v="3"/>
    <x v="103"/>
    <n v="936788.5199999999"/>
    <n v="35419.879999999997"/>
  </r>
  <r>
    <x v="3"/>
    <x v="104"/>
    <n v="692687.99000000011"/>
    <n v="26190.46"/>
  </r>
  <r>
    <x v="3"/>
    <x v="105"/>
    <n v="928242.78999999992"/>
    <n v="35096.76"/>
  </r>
  <r>
    <x v="3"/>
    <x v="106"/>
    <n v="1535321.31"/>
    <n v="58050.34"/>
  </r>
  <r>
    <x v="3"/>
    <x v="107"/>
    <n v="1261416.26"/>
    <n v="47694.02"/>
  </r>
  <r>
    <x v="3"/>
    <x v="108"/>
    <n v="1283501.53"/>
    <n v="48529.06"/>
  </r>
  <r>
    <x v="3"/>
    <x v="109"/>
    <n v="699265.78999999992"/>
    <n v="26439.17"/>
  </r>
  <r>
    <x v="3"/>
    <x v="110"/>
    <n v="100538.93000000001"/>
    <n v="3801.37"/>
  </r>
  <r>
    <x v="3"/>
    <x v="111"/>
    <n v="1155815.04"/>
    <n v="43701.25"/>
  </r>
  <r>
    <x v="3"/>
    <x v="112"/>
    <n v="1249833.67"/>
    <n v="47256.08"/>
  </r>
  <r>
    <x v="3"/>
    <x v="113"/>
    <n v="1274515.9000000001"/>
    <n v="48189.31"/>
  </r>
  <r>
    <x v="3"/>
    <x v="114"/>
    <n v="966587.49"/>
    <n v="36546.57"/>
  </r>
  <r>
    <x v="3"/>
    <x v="115"/>
    <n v="1009799.74"/>
    <n v="38180.42"/>
  </r>
  <r>
    <x v="3"/>
    <x v="116"/>
    <n v="226937.90999999997"/>
    <n v="8580.5"/>
  </r>
  <r>
    <x v="3"/>
    <x v="117"/>
    <n v="894681.36"/>
    <n v="33827.81"/>
  </r>
  <r>
    <x v="3"/>
    <x v="118"/>
    <n v="991540.33"/>
    <n v="37490.04"/>
  </r>
  <r>
    <x v="3"/>
    <x v="119"/>
    <n v="1728594.32"/>
    <n v="65357.97"/>
  </r>
  <r>
    <x v="3"/>
    <x v="120"/>
    <n v="836304.20000000007"/>
    <n v="31620.57"/>
  </r>
  <r>
    <x v="3"/>
    <x v="121"/>
    <n v="639831.48"/>
    <n v="24191.96"/>
  </r>
  <r>
    <x v="3"/>
    <x v="122"/>
    <n v="1163265.3500000001"/>
    <n v="43982.94"/>
  </r>
  <r>
    <x v="3"/>
    <x v="123"/>
    <n v="509997.04000000004"/>
    <n v="19282.93"/>
  </r>
  <r>
    <x v="3"/>
    <x v="124"/>
    <n v="723952.85000000009"/>
    <n v="27372.58"/>
  </r>
  <r>
    <x v="4"/>
    <x v="125"/>
    <n v="330912.76999999996"/>
    <n v="12511.777171978203"/>
  </r>
  <r>
    <x v="4"/>
    <x v="126"/>
    <n v="580748.36"/>
    <n v="21958.034660650232"/>
  </r>
  <r>
    <x v="4"/>
    <x v="127"/>
    <n v="371009.23000000004"/>
    <n v="5851.1735467323497"/>
  </r>
  <r>
    <x v="4"/>
    <x v="128"/>
    <n v="154752.44"/>
    <n v="43389.623622827523"/>
  </r>
  <r>
    <x v="4"/>
    <x v="129"/>
    <n v="1147573.23"/>
    <n v="14027.820124642547"/>
  </r>
  <r>
    <x v="4"/>
    <x v="130"/>
    <n v="527769.70000000007"/>
    <n v="19954.917075342193"/>
  </r>
  <r>
    <x v="4"/>
    <x v="131"/>
    <n v="2727872.37"/>
    <n v="103140.56857653476"/>
  </r>
  <r>
    <x v="4"/>
    <x v="132"/>
    <n v="670189.78999999992"/>
    <n v="25339.805760336374"/>
  </r>
  <r>
    <x v="4"/>
    <x v="133"/>
    <n v="277444.95999999996"/>
    <n v="10490.16487640657"/>
  </r>
  <r>
    <x v="4"/>
    <x v="134"/>
    <n v="434474.17"/>
    <n v="16427.422858356829"/>
  </r>
  <r>
    <x v="4"/>
    <x v="135"/>
    <n v="522915.81"/>
    <n v="19771.392002866767"/>
  </r>
  <r>
    <x v="4"/>
    <x v="136"/>
    <n v="930756.7300000001"/>
    <n v="35191.814468444594"/>
  </r>
  <r>
    <x v="4"/>
    <x v="137"/>
    <n v="389324.08999999997"/>
    <n v="14720.303062837942"/>
  </r>
  <r>
    <x v="4"/>
    <x v="138"/>
    <n v="681886.06"/>
    <n v="25782.040503901251"/>
  </r>
  <r>
    <x v="4"/>
    <x v="139"/>
    <n v="466167.38"/>
    <n v="17625.739808726292"/>
  </r>
  <r>
    <x v="4"/>
    <x v="140"/>
    <n v="578391.19999999995"/>
    <n v="21868.910687952834"/>
  </r>
  <r>
    <x v="4"/>
    <x v="141"/>
    <n v="424311.87"/>
    <n v="16043.187359815041"/>
  </r>
  <r>
    <x v="4"/>
    <x v="142"/>
    <n v="1112943.26"/>
    <n v="42080.268084471325"/>
  </r>
  <r>
    <x v="4"/>
    <x v="143"/>
    <n v="376249.25"/>
    <n v="14225.944731972477"/>
  </r>
  <r>
    <x v="4"/>
    <x v="144"/>
    <n v="1399253.04"/>
    <n v="52905.610876525257"/>
  </r>
  <r>
    <x v="4"/>
    <x v="145"/>
    <n v="224091.62"/>
    <n v="8472.8806795446835"/>
  </r>
  <r>
    <x v="4"/>
    <x v="146"/>
    <n v="718945.80999999994"/>
    <n v="27183.265769548205"/>
  </r>
  <r>
    <x v="4"/>
    <x v="147"/>
    <n v="361031.5"/>
    <n v="13650.563198467826"/>
  </r>
  <r>
    <x v="4"/>
    <x v="148"/>
    <n v="373765.00000000006"/>
    <n v="14132.015499687221"/>
  </r>
  <r>
    <x v="4"/>
    <x v="149"/>
    <n v="1061230.3500000001"/>
    <n v="40125.008374081299"/>
  </r>
  <r>
    <x v="4"/>
    <x v="150"/>
    <n v="1454106.09"/>
    <n v="54979.598951398824"/>
  </r>
  <r>
    <x v="4"/>
    <x v="151"/>
    <n v="522879.06"/>
    <n v="19770.002489216175"/>
  </r>
  <r>
    <x v="4"/>
    <x v="152"/>
    <n v="667692.19000000006"/>
    <n v="25245.371765949469"/>
  </r>
  <r>
    <x v="4"/>
    <x v="153"/>
    <n v="1427156.26"/>
    <n v="53960.628701980248"/>
  </r>
  <r>
    <x v="4"/>
    <x v="154"/>
    <n v="385755.82"/>
    <n v="14585.387147899226"/>
  </r>
  <r>
    <x v="4"/>
    <x v="155"/>
    <n v="557134.06000000006"/>
    <n v="21065.180451148906"/>
  </r>
  <r>
    <x v="4"/>
    <x v="156"/>
    <n v="391553.13"/>
    <n v="14804.58283175537"/>
  </r>
  <r>
    <x v="4"/>
    <x v="157"/>
    <n v="340811.27999999997"/>
    <n v="12886.038798250884"/>
  </r>
  <r>
    <x v="4"/>
    <x v="158"/>
    <n v="328915.04000000004"/>
    <n v="12436.243209932021"/>
  </r>
  <r>
    <x v="4"/>
    <x v="159"/>
    <n v="623197.6"/>
    <n v="23563.03597867076"/>
  </r>
  <r>
    <x v="4"/>
    <x v="160"/>
    <n v="311680.53999999998"/>
    <n v="11784.608570173457"/>
  </r>
  <r>
    <x v="4"/>
    <x v="161"/>
    <n v="219099.00999999998"/>
    <n v="8284.110618399598"/>
  </r>
  <r>
    <x v="4"/>
    <x v="162"/>
    <n v="422165.59"/>
    <n v="15962.036737828854"/>
  </r>
  <r>
    <x v="5"/>
    <x v="163"/>
    <n v="281456.51"/>
    <n v="10645"/>
  </r>
  <r>
    <x v="5"/>
    <x v="164"/>
    <n v="159440.87000000002"/>
    <n v="6030"/>
  </r>
  <r>
    <x v="5"/>
    <x v="165"/>
    <n v="139756.38999999998"/>
    <n v="5286"/>
  </r>
  <r>
    <x v="5"/>
    <x v="166"/>
    <n v="405774.45"/>
    <n v="15346"/>
  </r>
  <r>
    <x v="5"/>
    <x v="167"/>
    <n v="183637.33000000002"/>
    <n v="6945"/>
  </r>
  <r>
    <x v="5"/>
    <x v="168"/>
    <n v="422048.07"/>
    <n v="15962"/>
  </r>
  <r>
    <x v="5"/>
    <x v="169"/>
    <n v="991586.7300000001"/>
    <n v="37502"/>
  </r>
  <r>
    <x v="5"/>
    <x v="170"/>
    <n v="165703.59"/>
    <n v="6267"/>
  </r>
  <r>
    <x v="5"/>
    <x v="171"/>
    <n v="234134.24"/>
    <n v="8855"/>
  </r>
  <r>
    <x v="5"/>
    <x v="172"/>
    <n v="207911.87000000002"/>
    <n v="7863"/>
  </r>
  <r>
    <x v="5"/>
    <x v="173"/>
    <n v="217765.88"/>
    <n v="8236"/>
  </r>
  <r>
    <x v="5"/>
    <x v="174"/>
    <n v="464169.17"/>
    <n v="17555"/>
  </r>
  <r>
    <x v="5"/>
    <x v="175"/>
    <n v="257369.11000000002"/>
    <n v="9734"/>
  </r>
  <r>
    <x v="5"/>
    <x v="176"/>
    <n v="190169.16999999998"/>
    <n v="7192"/>
  </r>
  <r>
    <x v="5"/>
    <x v="177"/>
    <n v="186412.43000000002"/>
    <n v="7050"/>
  </r>
  <r>
    <x v="5"/>
    <x v="178"/>
    <n v="193348.91"/>
    <n v="7312"/>
  </r>
  <r>
    <x v="5"/>
    <x v="179"/>
    <n v="1714641.94"/>
    <n v="64848"/>
  </r>
  <r>
    <x v="5"/>
    <x v="180"/>
    <n v="207770.16"/>
    <n v="7858"/>
  </r>
  <r>
    <x v="6"/>
    <x v="181"/>
    <n v="849801.76"/>
    <n v="32207.486704000003"/>
  </r>
  <r>
    <x v="6"/>
    <x v="182"/>
    <n v="1790314.4599999997"/>
    <n v="67852.918034000002"/>
  </r>
  <r>
    <x v="6"/>
    <x v="183"/>
    <n v="836296.74"/>
    <n v="31695.646446000002"/>
  </r>
  <r>
    <x v="6"/>
    <x v="184"/>
    <n v="1260208.1000000001"/>
    <n v="47761.886990000006"/>
  </r>
  <r>
    <x v="6"/>
    <x v="185"/>
    <n v="1252929.8"/>
    <n v="47486.039420000008"/>
  </r>
  <r>
    <x v="6"/>
    <x v="186"/>
    <n v="1671847.5699999998"/>
    <n v="63363.022903000005"/>
  </r>
  <r>
    <x v="6"/>
    <x v="187"/>
    <n v="577621.81999999995"/>
    <n v="21891.866977999998"/>
  </r>
  <r>
    <x v="6"/>
    <x v="188"/>
    <n v="1007908.46"/>
    <n v="38199.730634"/>
  </r>
  <r>
    <x v="6"/>
    <x v="189"/>
    <n v="1069386.71"/>
    <n v="40529.756309000004"/>
  </r>
  <r>
    <x v="6"/>
    <x v="190"/>
    <n v="675275.26"/>
    <n v="25592.932354000004"/>
  </r>
  <r>
    <x v="6"/>
    <x v="191"/>
    <n v="307821.34000000003"/>
    <n v="11666.428786000002"/>
  </r>
  <r>
    <x v="6"/>
    <x v="192"/>
    <n v="293543.12"/>
    <n v="11125.284248"/>
  </r>
  <r>
    <x v="6"/>
    <x v="193"/>
    <n v="89858.7"/>
    <n v="3405.64473"/>
  </r>
  <r>
    <x v="6"/>
    <x v="194"/>
    <n v="84540.26"/>
    <n v="3204.0758540000002"/>
  </r>
  <r>
    <x v="6"/>
    <x v="195"/>
    <n v="743021.25000000012"/>
    <n v="28160.505375000001"/>
  </r>
  <r>
    <x v="6"/>
    <x v="196"/>
    <n v="703096.2300000001"/>
    <n v="26647.347117000001"/>
  </r>
  <r>
    <x v="6"/>
    <x v="197"/>
    <n v="912958.45000000007"/>
    <n v="34601.125254999999"/>
  </r>
  <r>
    <x v="6"/>
    <x v="198"/>
    <n v="540540.56999999995"/>
    <n v="20486.487603000001"/>
  </r>
  <r>
    <x v="6"/>
    <x v="199"/>
    <n v="1002187.75"/>
    <n v="37982.915725000006"/>
  </r>
  <r>
    <x v="6"/>
    <x v="200"/>
    <n v="880493.55"/>
    <n v="33370.705545000004"/>
  </r>
  <r>
    <x v="6"/>
    <x v="201"/>
    <n v="1234849.3100000003"/>
    <n v="46800.788849000004"/>
  </r>
  <r>
    <x v="6"/>
    <x v="202"/>
    <n v="863459.98"/>
    <n v="32725.133242000004"/>
  </r>
  <r>
    <x v="6"/>
    <x v="203"/>
    <n v="305848.33"/>
    <n v="11591.651707000001"/>
  </r>
  <r>
    <x v="6"/>
    <x v="204"/>
    <n v="936517.82000000007"/>
    <n v="35494.025377999998"/>
  </r>
  <r>
    <x v="6"/>
    <x v="205"/>
    <n v="716811.2"/>
    <n v="27167.144479999999"/>
  </r>
  <r>
    <x v="6"/>
    <x v="206"/>
    <n v="847409.88"/>
    <n v="32116.834452000003"/>
  </r>
  <r>
    <x v="6"/>
    <x v="207"/>
    <n v="931282.95"/>
    <n v="35295.623805000003"/>
  </r>
  <r>
    <x v="6"/>
    <x v="208"/>
    <n v="715275"/>
    <n v="27108.922500000001"/>
  </r>
  <r>
    <x v="6"/>
    <x v="209"/>
    <n v="1152609.52"/>
    <n v="43683.900808000006"/>
  </r>
  <r>
    <x v="6"/>
    <x v="210"/>
    <n v="724449.04999999993"/>
    <n v="27456.618995000004"/>
  </r>
  <r>
    <x v="6"/>
    <x v="211"/>
    <n v="1265257.97"/>
    <n v="47953.277063000001"/>
  </r>
  <r>
    <x v="6"/>
    <x v="212"/>
    <n v="26559064.130000003"/>
    <n v="1006588.5305270001"/>
  </r>
  <r>
    <x v="6"/>
    <x v="213"/>
    <n v="393683.3"/>
    <n v="14920.597070000002"/>
  </r>
  <r>
    <x v="6"/>
    <x v="214"/>
    <n v="377941.97"/>
    <n v="14324.000663000001"/>
  </r>
  <r>
    <x v="6"/>
    <x v="215"/>
    <n v="908675.90999999992"/>
    <n v="34438.816989000006"/>
  </r>
  <r>
    <x v="6"/>
    <x v="216"/>
    <n v="625499.01"/>
    <n v="23706.412479000002"/>
  </r>
  <r>
    <x v="6"/>
    <x v="217"/>
    <n v="530742.9"/>
    <n v="20115.155910000001"/>
  </r>
  <r>
    <x v="7"/>
    <x v="218"/>
    <n v="471693.13"/>
    <n v="17834.669999999998"/>
  </r>
  <r>
    <x v="7"/>
    <x v="219"/>
    <n v="739933.29"/>
    <n v="27976.799999999999"/>
  </r>
  <r>
    <x v="7"/>
    <x v="220"/>
    <n v="646057.5"/>
    <n v="24427.37"/>
  </r>
  <r>
    <x v="7"/>
    <x v="221"/>
    <n v="478335.83"/>
    <n v="18085.830000000002"/>
  </r>
  <r>
    <x v="7"/>
    <x v="222"/>
    <n v="376675.54000000004"/>
    <n v="14242.06"/>
  </r>
  <r>
    <x v="7"/>
    <x v="223"/>
    <n v="271498.47000000003"/>
    <n v="10265.33"/>
  </r>
  <r>
    <x v="7"/>
    <x v="224"/>
    <n v="845214.24"/>
    <n v="31957.46"/>
  </r>
  <r>
    <x v="7"/>
    <x v="225"/>
    <n v="188276.25"/>
    <n v="7118.71"/>
  </r>
  <r>
    <x v="7"/>
    <x v="226"/>
    <n v="4514023.09"/>
    <n v="170674.74"/>
  </r>
  <r>
    <x v="7"/>
    <x v="227"/>
    <n v="283549.05"/>
    <n v="10720.96"/>
  </r>
  <r>
    <x v="7"/>
    <x v="228"/>
    <n v="90528.250000000015"/>
    <n v="3422.8636603952523"/>
  </r>
  <r>
    <x v="7"/>
    <x v="229"/>
    <n v="166755.79999999999"/>
    <n v="6305.0193500939049"/>
  </r>
  <r>
    <x v="7"/>
    <x v="230"/>
    <n v="262517.56"/>
    <n v="9925.761475999263"/>
  </r>
  <r>
    <x v="7"/>
    <x v="231"/>
    <n v="499467.36000000004"/>
    <n v="18884.808621591084"/>
  </r>
  <r>
    <x v="7"/>
    <x v="232"/>
    <n v="191007.17"/>
    <n v="7221.9611123371797"/>
  </r>
  <r>
    <x v="7"/>
    <x v="233"/>
    <n v="229151"/>
    <n v="8664.1753335918056"/>
  </r>
  <r>
    <x v="7"/>
    <x v="234"/>
    <n v="699147.28"/>
    <n v="26434.685503985602"/>
  </r>
  <r>
    <x v="7"/>
    <x v="235"/>
    <n v="457008.48999999993"/>
    <n v="17279.443189425478"/>
  </r>
  <r>
    <x v="8"/>
    <x v="236"/>
    <n v="479308.94"/>
    <n v="18122.62"/>
  </r>
  <r>
    <x v="8"/>
    <x v="237"/>
    <n v="422264.44"/>
    <n v="15965.77"/>
  </r>
  <r>
    <x v="8"/>
    <x v="238"/>
    <n v="798753.08"/>
    <n v="30200.77"/>
  </r>
  <r>
    <x v="8"/>
    <x v="239"/>
    <n v="1345143.5999999999"/>
    <n v="50859.74"/>
  </r>
  <r>
    <x v="8"/>
    <x v="240"/>
    <n v="159793.06"/>
    <n v="6041.76"/>
  </r>
  <r>
    <x v="8"/>
    <x v="241"/>
    <n v="283703.73"/>
    <n v="10726.81"/>
  </r>
  <r>
    <x v="8"/>
    <x v="242"/>
    <n v="213440.97999999998"/>
    <n v="8070.18"/>
  </r>
  <r>
    <x v="8"/>
    <x v="243"/>
    <n v="263463.25999999995"/>
    <n v="9961.52"/>
  </r>
  <r>
    <x v="8"/>
    <x v="244"/>
    <n v="523466.44"/>
    <n v="19792.21"/>
  </r>
  <r>
    <x v="8"/>
    <x v="245"/>
    <n v="328902.89"/>
    <n v="12435.78"/>
  </r>
  <r>
    <x v="8"/>
    <x v="246"/>
    <n v="416347.67"/>
    <n v="15742.06"/>
  </r>
  <r>
    <x v="8"/>
    <x v="247"/>
    <n v="272061.64"/>
    <n v="10286.620000000001"/>
  </r>
  <r>
    <x v="8"/>
    <x v="248"/>
    <n v="1009493.35"/>
    <n v="38168.839999999997"/>
  </r>
  <r>
    <x v="8"/>
    <x v="249"/>
    <n v="87500.81"/>
    <n v="3308.4"/>
  </r>
  <r>
    <x v="8"/>
    <x v="250"/>
    <n v="1621759"/>
    <n v="61318.54"/>
  </r>
  <r>
    <x v="8"/>
    <x v="251"/>
    <n v="460548.1"/>
    <n v="17413.28"/>
  </r>
  <r>
    <x v="8"/>
    <x v="252"/>
    <n v="464549.31"/>
    <n v="17564.560000000001"/>
  </r>
  <r>
    <x v="8"/>
    <x v="253"/>
    <n v="487155.68000000005"/>
    <n v="18419.310000000001"/>
  </r>
  <r>
    <x v="8"/>
    <x v="254"/>
    <n v="608085.80000000005"/>
    <n v="22991.66"/>
  </r>
  <r>
    <x v="8"/>
    <x v="255"/>
    <n v="11509.81"/>
    <n v="435.18"/>
  </r>
  <r>
    <x v="8"/>
    <x v="256"/>
    <n v="349414.19"/>
    <n v="13211.31"/>
  </r>
  <r>
    <x v="8"/>
    <x v="257"/>
    <n v="724629.44000000006"/>
    <n v="27398.16"/>
  </r>
  <r>
    <x v="8"/>
    <x v="258"/>
    <n v="315326.71000000002"/>
    <n v="11922.47"/>
  </r>
  <r>
    <x v="8"/>
    <x v="259"/>
    <n v="606866.94000000006"/>
    <n v="22945.58"/>
  </r>
  <r>
    <x v="8"/>
    <x v="260"/>
    <n v="112697.86"/>
    <n v="4261.09"/>
  </r>
  <r>
    <x v="8"/>
    <x v="261"/>
    <n v="1014467.59"/>
    <n v="38356.910000000003"/>
  </r>
  <r>
    <x v="8"/>
    <x v="262"/>
    <n v="446568.12000000005"/>
    <n v="16884.689999999999"/>
  </r>
  <r>
    <x v="8"/>
    <x v="263"/>
    <n v="720328.98"/>
    <n v="27235.56"/>
  </r>
  <r>
    <x v="8"/>
    <x v="264"/>
    <n v="846246.96"/>
    <n v="31996.51"/>
  </r>
  <r>
    <x v="8"/>
    <x v="265"/>
    <n v="781636.94"/>
    <n v="29553.61"/>
  </r>
  <r>
    <x v="8"/>
    <x v="266"/>
    <n v="940907.39"/>
    <n v="35575.61"/>
  </r>
  <r>
    <x v="8"/>
    <x v="267"/>
    <n v="700175.74"/>
    <n v="26473.57"/>
  </r>
  <r>
    <x v="8"/>
    <x v="268"/>
    <n v="1063976.6099999999"/>
    <n v="40228.839999999997"/>
  </r>
  <r>
    <x v="8"/>
    <x v="269"/>
    <n v="71198.5"/>
    <n v="2692.01"/>
  </r>
  <r>
    <x v="8"/>
    <x v="270"/>
    <n v="406826.69"/>
    <n v="15382.07"/>
  </r>
  <r>
    <x v="8"/>
    <x v="271"/>
    <n v="768549.87"/>
    <n v="29058.79"/>
  </r>
  <r>
    <x v="8"/>
    <x v="272"/>
    <n v="1065287.74"/>
    <n v="40278.42"/>
  </r>
  <r>
    <x v="8"/>
    <x v="273"/>
    <n v="869833.29999999993"/>
    <n v="32888.31"/>
  </r>
  <r>
    <x v="8"/>
    <x v="274"/>
    <n v="212270.99"/>
    <n v="8025.94"/>
  </r>
  <r>
    <x v="8"/>
    <x v="275"/>
    <n v="341231.43"/>
    <n v="12901.92"/>
  </r>
  <r>
    <x v="8"/>
    <x v="276"/>
    <n v="634583.68000000005"/>
    <n v="23993.54"/>
  </r>
  <r>
    <x v="8"/>
    <x v="277"/>
    <n v="877251.52999999991"/>
    <n v="33168.79"/>
  </r>
  <r>
    <x v="8"/>
    <x v="278"/>
    <n v="1409838.87"/>
    <n v="53305.86"/>
  </r>
  <r>
    <x v="8"/>
    <x v="279"/>
    <n v="481377.57999999996"/>
    <n v="18200.84"/>
  </r>
  <r>
    <x v="8"/>
    <x v="280"/>
    <n v="1571166.35"/>
    <n v="59405.64"/>
  </r>
  <r>
    <x v="8"/>
    <x v="281"/>
    <n v="376776.52"/>
    <n v="14245.88"/>
  </r>
  <r>
    <x v="8"/>
    <x v="282"/>
    <n v="638141.54"/>
    <n v="24128.06"/>
  </r>
  <r>
    <x v="8"/>
    <x v="283"/>
    <n v="1044165.8099999999"/>
    <n v="39479.800000000003"/>
  </r>
  <r>
    <x v="8"/>
    <x v="284"/>
    <n v="255443.38999999998"/>
    <n v="9658.2900000000009"/>
  </r>
  <r>
    <x v="8"/>
    <x v="285"/>
    <n v="431345.70999999996"/>
    <n v="16309.14"/>
  </r>
  <r>
    <x v="8"/>
    <x v="286"/>
    <n v="157776.16"/>
    <n v="5965.5"/>
  </r>
  <r>
    <x v="8"/>
    <x v="287"/>
    <n v="557770.31000000006"/>
    <n v="21089.24"/>
  </r>
  <r>
    <x v="8"/>
    <x v="288"/>
    <n v="12216238.139999999"/>
    <n v="461894.68"/>
  </r>
  <r>
    <x v="8"/>
    <x v="289"/>
    <n v="142599.03"/>
    <n v="5391.65"/>
  </r>
  <r>
    <x v="8"/>
    <x v="290"/>
    <n v="296149.86999999994"/>
    <n v="11197.4"/>
  </r>
  <r>
    <x v="8"/>
    <x v="291"/>
    <n v="939326.16"/>
    <n v="35515.82"/>
  </r>
  <r>
    <x v="8"/>
    <x v="292"/>
    <n v="269512.94"/>
    <n v="10190.26"/>
  </r>
  <r>
    <x v="8"/>
    <x v="293"/>
    <n v="561683.90999999992"/>
    <n v="21237.21"/>
  </r>
  <r>
    <x v="8"/>
    <x v="294"/>
    <n v="393908.56"/>
    <n v="14893.64"/>
  </r>
  <r>
    <x v="8"/>
    <x v="295"/>
    <n v="429338.34"/>
    <n v="16233.24"/>
  </r>
  <r>
    <x v="8"/>
    <x v="296"/>
    <n v="221895.35"/>
    <n v="8389.84"/>
  </r>
  <r>
    <x v="8"/>
    <x v="297"/>
    <n v="330645.69999999995"/>
    <n v="12501.68"/>
  </r>
  <r>
    <x v="8"/>
    <x v="298"/>
    <n v="933904.72"/>
    <n v="35310.839999999997"/>
  </r>
  <r>
    <x v="8"/>
    <x v="299"/>
    <n v="540186.78"/>
    <n v="20424.41"/>
  </r>
  <r>
    <x v="8"/>
    <x v="300"/>
    <n v="848127.24"/>
    <n v="32067.599999999999"/>
  </r>
  <r>
    <x v="8"/>
    <x v="301"/>
    <n v="424919.98"/>
    <n v="16066.18"/>
  </r>
  <r>
    <x v="8"/>
    <x v="302"/>
    <n v="618178.21000000008"/>
    <n v="23373.25"/>
  </r>
  <r>
    <x v="8"/>
    <x v="303"/>
    <n v="560451.05999999994"/>
    <n v="21190.6"/>
  </r>
  <r>
    <x v="8"/>
    <x v="304"/>
    <n v="291618.37"/>
    <n v="11026.06"/>
  </r>
  <r>
    <x v="8"/>
    <x v="305"/>
    <n v="930538.85000000009"/>
    <n v="35183.58"/>
  </r>
  <r>
    <x v="8"/>
    <x v="306"/>
    <n v="315998.87"/>
    <n v="11947.88"/>
  </r>
  <r>
    <x v="8"/>
    <x v="307"/>
    <n v="290159.84999999998"/>
    <n v="10970.91"/>
  </r>
  <r>
    <x v="8"/>
    <x v="308"/>
    <n v="902281.29"/>
    <n v="34115.160000000003"/>
  </r>
  <r>
    <x v="8"/>
    <x v="309"/>
    <n v="438359.39999999997"/>
    <n v="16574.32"/>
  </r>
  <r>
    <x v="8"/>
    <x v="310"/>
    <n v="302539.70999999996"/>
    <n v="11438.99"/>
  </r>
  <r>
    <x v="8"/>
    <x v="311"/>
    <n v="249100.81000000003"/>
    <n v="9418.48"/>
  </r>
  <r>
    <x v="8"/>
    <x v="312"/>
    <n v="113491.18"/>
    <n v="4291.09"/>
  </r>
  <r>
    <x v="8"/>
    <x v="313"/>
    <n v="306292.33999999997"/>
    <n v="11580.88"/>
  </r>
  <r>
    <x v="8"/>
    <x v="314"/>
    <n v="580226.86"/>
    <n v="21938.32"/>
  </r>
  <r>
    <x v="8"/>
    <x v="315"/>
    <n v="216319.62000000002"/>
    <n v="8179.02"/>
  </r>
  <r>
    <x v="8"/>
    <x v="316"/>
    <n v="174942.6"/>
    <n v="6614.56"/>
  </r>
  <r>
    <x v="8"/>
    <x v="317"/>
    <n v="309422.82"/>
    <n v="11699.24"/>
  </r>
  <r>
    <x v="8"/>
    <x v="318"/>
    <n v="228892.65"/>
    <n v="8654.41"/>
  </r>
  <r>
    <x v="8"/>
    <x v="319"/>
    <n v="355812.57"/>
    <n v="13453.24"/>
  </r>
  <r>
    <x v="8"/>
    <x v="320"/>
    <n v="206755.76"/>
    <n v="7817.41"/>
  </r>
  <r>
    <x v="8"/>
    <x v="321"/>
    <n v="531823.1"/>
    <n v="20108.18"/>
  </r>
  <r>
    <x v="8"/>
    <x v="322"/>
    <n v="536623.42999999993"/>
    <n v="20289.68"/>
  </r>
  <r>
    <x v="8"/>
    <x v="323"/>
    <n v="796210.22"/>
    <n v="30104.63"/>
  </r>
  <r>
    <x v="8"/>
    <x v="324"/>
    <n v="807802.07000000007"/>
    <n v="30542.91"/>
  </r>
  <r>
    <x v="8"/>
    <x v="325"/>
    <n v="996129.08"/>
    <n v="37663.54"/>
  </r>
  <r>
    <x v="8"/>
    <x v="326"/>
    <n v="613804.01"/>
    <n v="23207.87"/>
  </r>
  <r>
    <x v="9"/>
    <x v="327"/>
    <n v="805249.67999999993"/>
    <n v="30446.405798381362"/>
  </r>
  <r>
    <x v="9"/>
    <x v="328"/>
    <n v="129635.92"/>
    <n v="4901.5205151854288"/>
  </r>
  <r>
    <x v="9"/>
    <x v="329"/>
    <n v="225272.18"/>
    <n v="8517.5174578970436"/>
  </r>
  <r>
    <x v="9"/>
    <x v="330"/>
    <n v="118063.72"/>
    <n v="4463.9768490022534"/>
  </r>
  <r>
    <x v="9"/>
    <x v="331"/>
    <n v="584207.56999999995"/>
    <n v="22088.826842757986"/>
  </r>
  <r>
    <x v="9"/>
    <x v="332"/>
    <n v="197211.96"/>
    <n v="7456.5634878043693"/>
  </r>
  <r>
    <x v="9"/>
    <x v="333"/>
    <n v="494354.64000000007"/>
    <n v="18691.496999728992"/>
  </r>
  <r>
    <x v="9"/>
    <x v="334"/>
    <n v="538531.44000000006"/>
    <n v="20361.817166355981"/>
  </r>
  <r>
    <x v="9"/>
    <x v="335"/>
    <n v="314686.44"/>
    <n v="11898.26123431429"/>
  </r>
  <r>
    <x v="9"/>
    <x v="336"/>
    <n v="723293.4800000001"/>
    <n v="27347.650486993585"/>
  </r>
  <r>
    <x v="9"/>
    <x v="337"/>
    <n v="485803.2"/>
    <n v="18368.167951773936"/>
  </r>
  <r>
    <x v="9"/>
    <x v="338"/>
    <n v="464043.10999999993"/>
    <n v="17545.421235067013"/>
  </r>
  <r>
    <x v="9"/>
    <x v="339"/>
    <n v="898056.23"/>
    <n v="33955.411703292448"/>
  </r>
  <r>
    <x v="9"/>
    <x v="340"/>
    <n v="535050.34"/>
    <n v="20230.197141092827"/>
  </r>
  <r>
    <x v="9"/>
    <x v="341"/>
    <n v="213397.56"/>
    <n v="8068.5393232871984"/>
  </r>
  <r>
    <x v="9"/>
    <x v="342"/>
    <n v="195627.28"/>
    <n v="7396.6469034965321"/>
  </r>
  <r>
    <x v="9"/>
    <x v="343"/>
    <n v="80901.02"/>
    <n v="3058.8590664487642"/>
  </r>
  <r>
    <x v="9"/>
    <x v="344"/>
    <n v="826152.78"/>
    <n v="31236.749813226721"/>
  </r>
  <r>
    <x v="9"/>
    <x v="345"/>
    <n v="376807.27999999997"/>
    <n v="14247.043668076103"/>
  </r>
  <r>
    <x v="9"/>
    <x v="346"/>
    <n v="745340.40999999992"/>
    <n v="28181.242593964071"/>
  </r>
  <r>
    <x v="9"/>
    <x v="347"/>
    <n v="483024.77999999997"/>
    <n v="18263.116183484704"/>
  </r>
  <r>
    <x v="9"/>
    <x v="348"/>
    <n v="197798.27"/>
    <n v="7478.7318073045371"/>
  </r>
  <r>
    <x v="9"/>
    <x v="349"/>
    <n v="69193.680000000008"/>
    <n v="2616.2057710638815"/>
  </r>
  <r>
    <x v="10"/>
    <x v="350"/>
    <n v="77158.069999999992"/>
    <n v="0"/>
  </r>
  <r>
    <x v="10"/>
    <x v="351"/>
    <n v="290162.23"/>
    <n v="0"/>
  </r>
  <r>
    <x v="10"/>
    <x v="352"/>
    <n v="766969.85"/>
    <n v="108086.15"/>
  </r>
  <r>
    <x v="10"/>
    <x v="353"/>
    <n v="414100.76"/>
    <n v="0"/>
  </r>
  <r>
    <x v="10"/>
    <x v="354"/>
    <n v="382988.42"/>
    <n v="0"/>
  </r>
  <r>
    <x v="10"/>
    <x v="355"/>
    <n v="671274.01"/>
    <n v="0"/>
  </r>
  <r>
    <x v="10"/>
    <x v="356"/>
    <n v="256020.18"/>
    <n v="0"/>
  </r>
  <r>
    <x v="11"/>
    <x v="357"/>
    <n v="311938.14999999997"/>
    <n v="11791.26"/>
  </r>
  <r>
    <x v="11"/>
    <x v="358"/>
    <n v="546723.71"/>
    <n v="20666.16"/>
  </r>
  <r>
    <x v="11"/>
    <x v="359"/>
    <n v="1283999.0899999999"/>
    <n v="48535.17"/>
  </r>
  <r>
    <x v="11"/>
    <x v="360"/>
    <n v="948501.54"/>
    <n v="35853.360000000001"/>
  </r>
  <r>
    <x v="11"/>
    <x v="361"/>
    <n v="598365.68999999994"/>
    <n v="22618.22"/>
  </r>
  <r>
    <x v="11"/>
    <x v="362"/>
    <n v="603488.98"/>
    <n v="22811.88"/>
  </r>
  <r>
    <x v="11"/>
    <x v="363"/>
    <n v="631547.05000000005"/>
    <n v="23872.48"/>
  </r>
  <r>
    <x v="11"/>
    <x v="364"/>
    <n v="500771.72"/>
    <n v="18929.169999999998"/>
  </r>
  <r>
    <x v="11"/>
    <x v="365"/>
    <n v="697056.91000000015"/>
    <n v="26348.75"/>
  </r>
  <r>
    <x v="11"/>
    <x v="366"/>
    <n v="476263.48000000004"/>
    <n v="18002.759999999998"/>
  </r>
  <r>
    <x v="11"/>
    <x v="367"/>
    <n v="335580.22000000003"/>
    <n v="12684.93"/>
  </r>
  <r>
    <x v="11"/>
    <x v="368"/>
    <n v="812622.89"/>
    <n v="30717.15"/>
  </r>
  <r>
    <x v="11"/>
    <x v="369"/>
    <n v="408064.6"/>
    <n v="15424.84"/>
  </r>
  <r>
    <x v="11"/>
    <x v="370"/>
    <n v="228528.5"/>
    <n v="8638.3799999999992"/>
  </r>
  <r>
    <x v="11"/>
    <x v="371"/>
    <n v="369600.52"/>
    <n v="13970.9"/>
  </r>
  <r>
    <x v="11"/>
    <x v="372"/>
    <n v="652644.75"/>
    <n v="24669.97"/>
  </r>
  <r>
    <x v="11"/>
    <x v="373"/>
    <n v="661879.17999999993"/>
    <n v="25019.03"/>
  </r>
  <r>
    <x v="11"/>
    <x v="374"/>
    <n v="623005.02"/>
    <n v="23549.59"/>
  </r>
  <r>
    <x v="11"/>
    <x v="375"/>
    <n v="778596.82000000007"/>
    <n v="29430.959999999999"/>
  </r>
  <r>
    <x v="11"/>
    <x v="376"/>
    <n v="290457.91000000003"/>
    <n v="10979.31"/>
  </r>
  <r>
    <x v="11"/>
    <x v="377"/>
    <n v="867836.54"/>
    <n v="32804.22"/>
  </r>
  <r>
    <x v="11"/>
    <x v="378"/>
    <n v="431265.12"/>
    <n v="16301.82"/>
  </r>
  <r>
    <x v="11"/>
    <x v="379"/>
    <n v="876133.54"/>
    <n v="33117.85"/>
  </r>
  <r>
    <x v="11"/>
    <x v="380"/>
    <n v="488937.85000000003"/>
    <n v="18481.849999999999"/>
  </r>
  <r>
    <x v="11"/>
    <x v="381"/>
    <n v="274976.62"/>
    <n v="10394.120000000001"/>
  </r>
  <r>
    <x v="11"/>
    <x v="382"/>
    <n v="489088.67"/>
    <n v="18487.55"/>
  </r>
  <r>
    <x v="11"/>
    <x v="383"/>
    <n v="585922.62999999989"/>
    <n v="22147.88"/>
  </r>
  <r>
    <x v="11"/>
    <x v="384"/>
    <n v="546790.30999999994"/>
    <n v="20668.669999999998"/>
  </r>
  <r>
    <x v="11"/>
    <x v="385"/>
    <n v="364575.80000000005"/>
    <n v="13780.97"/>
  </r>
  <r>
    <x v="11"/>
    <x v="386"/>
    <n v="805140.38"/>
    <n v="30434.31"/>
  </r>
  <r>
    <x v="11"/>
    <x v="387"/>
    <n v="512915.1"/>
    <n v="19388.189999999999"/>
  </r>
  <r>
    <x v="11"/>
    <x v="388"/>
    <n v="749934.95"/>
    <n v="28347.54"/>
  </r>
  <r>
    <x v="11"/>
    <x v="389"/>
    <n v="174745.65000000002"/>
    <n v="6605.39"/>
  </r>
  <r>
    <x v="11"/>
    <x v="390"/>
    <n v="964626.47000000009"/>
    <n v="36462.879999999997"/>
  </r>
  <r>
    <x v="11"/>
    <x v="391"/>
    <n v="573318.64"/>
    <n v="21671.439999999999"/>
  </r>
  <r>
    <x v="11"/>
    <x v="392"/>
    <n v="9210578.4000000004"/>
    <n v="348159.86"/>
  </r>
  <r>
    <x v="11"/>
    <x v="393"/>
    <n v="415756.46"/>
    <n v="15715.59"/>
  </r>
  <r>
    <x v="11"/>
    <x v="394"/>
    <n v="773732.05"/>
    <n v="29247.07"/>
  </r>
  <r>
    <x v="11"/>
    <x v="395"/>
    <n v="981169.28"/>
    <n v="37088.199999999997"/>
  </r>
  <r>
    <x v="11"/>
    <x v="396"/>
    <n v="560505.18000000005"/>
    <n v="21187.1"/>
  </r>
  <r>
    <x v="12"/>
    <x v="397"/>
    <n v="448897.66"/>
    <n v="22444.883000000002"/>
  </r>
  <r>
    <x v="12"/>
    <x v="398"/>
    <n v="1260856.1299999999"/>
    <n v="63042.806499999999"/>
  </r>
  <r>
    <x v="12"/>
    <x v="399"/>
    <n v="1022587.39"/>
    <n v="51129.369500000001"/>
  </r>
  <r>
    <x v="12"/>
    <x v="400"/>
    <n v="3429238.81"/>
    <n v="171461.94050000003"/>
  </r>
  <r>
    <x v="12"/>
    <x v="401"/>
    <n v="1112554.19"/>
    <n v="55627.709499999997"/>
  </r>
  <r>
    <x v="12"/>
    <x v="402"/>
    <n v="927835.16999999993"/>
    <n v="46391.758500000004"/>
  </r>
  <r>
    <x v="12"/>
    <x v="403"/>
    <n v="1318375.45"/>
    <n v="65918.772500000006"/>
  </r>
  <r>
    <x v="12"/>
    <x v="404"/>
    <n v="991189.24"/>
    <n v="49559.462"/>
  </r>
  <r>
    <x v="12"/>
    <x v="405"/>
    <n v="538291.9"/>
    <n v="26914.595000000001"/>
  </r>
  <r>
    <x v="12"/>
    <x v="406"/>
    <n v="709347.86"/>
    <n v="35467.393000000004"/>
  </r>
  <r>
    <x v="12"/>
    <x v="407"/>
    <n v="1041526.49"/>
    <n v="52076.324500000002"/>
  </r>
  <r>
    <x v="12"/>
    <x v="408"/>
    <n v="795747.24"/>
    <n v="39787.362000000001"/>
  </r>
  <r>
    <x v="12"/>
    <x v="409"/>
    <n v="1034315.7200000001"/>
    <n v="51715.786"/>
  </r>
  <r>
    <x v="12"/>
    <x v="410"/>
    <n v="743109.72"/>
    <n v="37155.485999999997"/>
  </r>
  <r>
    <x v="12"/>
    <x v="411"/>
    <n v="1781905.55"/>
    <n v="89095.277500000011"/>
  </r>
  <r>
    <x v="12"/>
    <x v="412"/>
    <n v="1020337.6"/>
    <n v="51016.880000000005"/>
  </r>
  <r>
    <x v="12"/>
    <x v="413"/>
    <n v="828073.81"/>
    <n v="41403.690500000004"/>
  </r>
  <r>
    <x v="12"/>
    <x v="414"/>
    <n v="552189.99"/>
    <n v="27609.499500000002"/>
  </r>
  <r>
    <x v="12"/>
    <x v="415"/>
    <n v="899273.36"/>
    <n v="44963.668000000005"/>
  </r>
  <r>
    <x v="12"/>
    <x v="416"/>
    <n v="592850.44999999995"/>
    <n v="29642.522499999999"/>
  </r>
  <r>
    <x v="12"/>
    <x v="417"/>
    <n v="661084.32000000007"/>
    <n v="33054.216"/>
  </r>
  <r>
    <x v="12"/>
    <x v="418"/>
    <n v="1034805.51"/>
    <n v="51740.275500000003"/>
  </r>
  <r>
    <x v="12"/>
    <x v="419"/>
    <n v="728454.70000000007"/>
    <n v="36422.735000000001"/>
  </r>
  <r>
    <x v="12"/>
    <x v="420"/>
    <n v="2383389.02"/>
    <n v="119169.451"/>
  </r>
  <r>
    <x v="12"/>
    <x v="421"/>
    <n v="538955.24"/>
    <n v="26947.762000000002"/>
  </r>
  <r>
    <x v="12"/>
    <x v="422"/>
    <n v="456782.59"/>
    <n v="22839.129500000003"/>
  </r>
  <r>
    <x v="12"/>
    <x v="423"/>
    <n v="874536.94"/>
    <n v="43726.847000000002"/>
  </r>
  <r>
    <x v="12"/>
    <x v="424"/>
    <n v="900413.45"/>
    <n v="45020.672500000001"/>
  </r>
  <r>
    <x v="12"/>
    <x v="425"/>
    <n v="427278.85000000003"/>
    <n v="21363.942500000001"/>
  </r>
  <r>
    <x v="12"/>
    <x v="426"/>
    <n v="607901.11"/>
    <n v="30395.055500000002"/>
  </r>
  <r>
    <x v="12"/>
    <x v="427"/>
    <n v="787292.77"/>
    <n v="39364.638500000001"/>
  </r>
  <r>
    <x v="12"/>
    <x v="428"/>
    <n v="1083908.04"/>
    <n v="54195.402000000002"/>
  </r>
  <r>
    <x v="12"/>
    <x v="429"/>
    <n v="569714.22000000009"/>
    <n v="28485.710999999999"/>
  </r>
  <r>
    <x v="12"/>
    <x v="430"/>
    <n v="623046.6399999999"/>
    <n v="31152.332000000002"/>
  </r>
  <r>
    <x v="12"/>
    <x v="431"/>
    <n v="763107.91"/>
    <n v="38155.395500000006"/>
  </r>
  <r>
    <x v="12"/>
    <x v="432"/>
    <n v="997078.02"/>
    <n v="49853.901000000005"/>
  </r>
  <r>
    <x v="12"/>
    <x v="433"/>
    <n v="318235.52000000002"/>
    <n v="15911.776000000002"/>
  </r>
  <r>
    <x v="12"/>
    <x v="434"/>
    <n v="760451.75"/>
    <n v="38022.587500000001"/>
  </r>
  <r>
    <x v="12"/>
    <x v="435"/>
    <n v="640210.92999999993"/>
    <n v="32010.546500000004"/>
  </r>
  <r>
    <x v="12"/>
    <x v="436"/>
    <n v="1305747.3999999999"/>
    <n v="65287.369999999995"/>
  </r>
  <r>
    <x v="12"/>
    <x v="437"/>
    <n v="3016019.3000000003"/>
    <n v="150800.965"/>
  </r>
  <r>
    <x v="12"/>
    <x v="438"/>
    <n v="1473116.84"/>
    <n v="73655.842000000004"/>
  </r>
  <r>
    <x v="12"/>
    <x v="439"/>
    <n v="929524.2"/>
    <n v="46476.21"/>
  </r>
  <r>
    <x v="12"/>
    <x v="440"/>
    <n v="332141.46000000002"/>
    <n v="16607.073"/>
  </r>
  <r>
    <x v="12"/>
    <x v="441"/>
    <n v="487187.82999999996"/>
    <n v="24359.391500000002"/>
  </r>
  <r>
    <x v="13"/>
    <x v="442"/>
    <n v="383265.93"/>
    <n v="11736.4792175"/>
  </r>
  <r>
    <x v="13"/>
    <x v="443"/>
    <n v="805925.32000000007"/>
    <n v="20793.922944900001"/>
  </r>
  <r>
    <x v="13"/>
    <x v="444"/>
    <n v="611489.39"/>
    <n v="27106.789059600003"/>
  </r>
  <r>
    <x v="13"/>
    <x v="445"/>
    <n v="243988.91"/>
    <n v="16950.809433099999"/>
  </r>
  <r>
    <x v="13"/>
    <x v="446"/>
    <n v="1317381.0900000001"/>
    <n v="25387.883695"/>
  </r>
  <r>
    <x v="13"/>
    <x v="447"/>
    <n v="1785606.59"/>
    <n v="54771.692663500005"/>
  </r>
  <r>
    <x v="13"/>
    <x v="448"/>
    <n v="1070758.69"/>
    <n v="61291.973851399998"/>
  </r>
  <r>
    <x v="13"/>
    <x v="449"/>
    <n v="641625.01"/>
    <n v="31904.983549500001"/>
  </r>
  <r>
    <x v="13"/>
    <x v="450"/>
    <n v="381484.80000000005"/>
    <n v="21215.496882899999"/>
  </r>
  <r>
    <x v="13"/>
    <x v="451"/>
    <n v="548393.02"/>
    <n v="16378.830339899998"/>
  </r>
  <r>
    <x v="13"/>
    <x v="452"/>
    <n v="549740.82999999996"/>
    <n v="21039.236115399999"/>
  </r>
  <r>
    <x v="13"/>
    <x v="453"/>
    <n v="207047.44999999998"/>
    <n v="15631.851820799999"/>
  </r>
  <r>
    <x v="13"/>
    <x v="454"/>
    <n v="778950.63"/>
    <n v="17462.655880400001"/>
  </r>
  <r>
    <x v="13"/>
    <x v="455"/>
    <n v="523806.39999999997"/>
    <n v="25641.397098300004"/>
  </r>
  <r>
    <x v="13"/>
    <x v="456"/>
    <n v="1162281.19"/>
    <n v="33463.289048600003"/>
  </r>
  <r>
    <x v="13"/>
    <x v="457"/>
    <n v="718266.97"/>
    <n v="32873.263998600007"/>
  </r>
  <r>
    <x v="13"/>
    <x v="458"/>
    <n v="267260.77999999997"/>
    <n v="20227.138567599999"/>
  </r>
  <r>
    <x v="13"/>
    <x v="459"/>
    <n v="1298861.4700000002"/>
    <n v="23638.517081999998"/>
  </r>
  <r>
    <x v="13"/>
    <x v="460"/>
    <n v="415872.37"/>
    <n v="37776.128667700003"/>
  </r>
  <r>
    <x v="13"/>
    <x v="461"/>
    <n v="155668.88999999998"/>
    <n v="11614.1699171"/>
  </r>
  <r>
    <x v="13"/>
    <x v="462"/>
    <n v="178653.97"/>
    <n v="6881.3545886999991"/>
  </r>
  <r>
    <x v="13"/>
    <x v="463"/>
    <n v="2131975.2199999997"/>
    <n v="29285.489735000003"/>
  </r>
  <r>
    <x v="13"/>
    <x v="464"/>
    <n v="343537.12"/>
    <n v="59664.704802799999"/>
  </r>
  <r>
    <x v="13"/>
    <x v="465"/>
    <n v="150159.34"/>
    <n v="10399.436326000001"/>
  </r>
  <r>
    <x v="13"/>
    <x v="466"/>
    <n v="271945.77"/>
    <n v="8674.2034578999992"/>
  </r>
  <r>
    <x v="13"/>
    <x v="467"/>
    <n v="258655.84"/>
    <n v="8618.7203077000013"/>
  </r>
  <r>
    <x v="14"/>
    <x v="468"/>
    <n v="2022468.24"/>
    <n v="101123.41200000001"/>
  </r>
  <r>
    <x v="14"/>
    <x v="469"/>
    <n v="227656.82"/>
    <n v="11382.841"/>
  </r>
  <r>
    <x v="14"/>
    <x v="470"/>
    <n v="1167018.8500000001"/>
    <n v="58350.942500000005"/>
  </r>
  <r>
    <x v="14"/>
    <x v="471"/>
    <n v="300306.32"/>
    <n v="15015.316000000001"/>
  </r>
  <r>
    <x v="14"/>
    <x v="472"/>
    <n v="800195.28"/>
    <n v="40009.764000000003"/>
  </r>
  <r>
    <x v="14"/>
    <x v="473"/>
    <n v="474430.94"/>
    <n v="23721.547000000002"/>
  </r>
  <r>
    <x v="14"/>
    <x v="474"/>
    <n v="960925.85"/>
    <n v="48046.292500000003"/>
  </r>
  <r>
    <x v="14"/>
    <x v="475"/>
    <n v="1352940.1800000002"/>
    <n v="67647.009000000005"/>
  </r>
  <r>
    <x v="14"/>
    <x v="476"/>
    <n v="1723795.53"/>
    <n v="86189.776500000007"/>
  </r>
  <r>
    <x v="14"/>
    <x v="477"/>
    <n v="232201.62"/>
    <n v="11610.081"/>
  </r>
  <r>
    <x v="14"/>
    <x v="478"/>
    <n v="447397.25000000006"/>
    <n v="22369.862500000003"/>
  </r>
  <r>
    <x v="14"/>
    <x v="479"/>
    <n v="1017397.47"/>
    <n v="50869.873500000002"/>
  </r>
  <r>
    <x v="14"/>
    <x v="480"/>
    <n v="1162086.83"/>
    <n v="58104.34150000001"/>
  </r>
  <r>
    <x v="14"/>
    <x v="481"/>
    <n v="1911182.2400000002"/>
    <n v="95559.112000000008"/>
  </r>
  <r>
    <x v="14"/>
    <x v="482"/>
    <n v="427976.14"/>
    <n v="21398.807000000001"/>
  </r>
  <r>
    <x v="14"/>
    <x v="483"/>
    <n v="7523743.3200000003"/>
    <n v="376187.16600000003"/>
  </r>
  <r>
    <x v="14"/>
    <x v="484"/>
    <n v="1301205.6600000001"/>
    <n v="65060.282999999996"/>
  </r>
  <r>
    <x v="14"/>
    <x v="485"/>
    <n v="1220104.8799999999"/>
    <n v="61005.243999999999"/>
  </r>
  <r>
    <x v="14"/>
    <x v="486"/>
    <n v="2473581.6"/>
    <n v="123679.08000000002"/>
  </r>
  <r>
    <x v="14"/>
    <x v="487"/>
    <n v="899611.61"/>
    <n v="44980.580500000004"/>
  </r>
  <r>
    <x v="14"/>
    <x v="488"/>
    <n v="521833.22"/>
    <n v="26091.661"/>
  </r>
  <r>
    <x v="14"/>
    <x v="489"/>
    <n v="664096.4"/>
    <n v="33204.82"/>
  </r>
  <r>
    <x v="14"/>
    <x v="490"/>
    <n v="346174.6"/>
    <n v="17308.73"/>
  </r>
  <r>
    <x v="14"/>
    <x v="491"/>
    <n v="651749.99"/>
    <n v="32587.499500000002"/>
  </r>
  <r>
    <x v="14"/>
    <x v="492"/>
    <n v="212311.56999999998"/>
    <n v="10615.578500000001"/>
  </r>
  <r>
    <x v="14"/>
    <x v="493"/>
    <n v="4129581.4899999998"/>
    <n v="206479.07450000002"/>
  </r>
  <r>
    <x v="14"/>
    <x v="494"/>
    <n v="984338.71000000008"/>
    <n v="49216.9355"/>
  </r>
  <r>
    <x v="14"/>
    <x v="495"/>
    <n v="907579.00000000012"/>
    <n v="45378.950000000004"/>
  </r>
  <r>
    <x v="14"/>
    <x v="496"/>
    <n v="206776.98"/>
    <n v="10338.849000000002"/>
  </r>
  <r>
    <x v="14"/>
    <x v="497"/>
    <n v="540496.05999999994"/>
    <n v="27024.803000000004"/>
  </r>
  <r>
    <x v="14"/>
    <x v="498"/>
    <n v="813703.27"/>
    <n v="40685.163500000002"/>
  </r>
  <r>
    <x v="14"/>
    <x v="499"/>
    <n v="715609.31"/>
    <n v="35780.465500000006"/>
  </r>
  <r>
    <x v="14"/>
    <x v="500"/>
    <n v="498207.06"/>
    <n v="24910.353000000003"/>
  </r>
  <r>
    <x v="14"/>
    <x v="501"/>
    <n v="1542629.32"/>
    <n v="77131.466"/>
  </r>
  <r>
    <x v="14"/>
    <x v="502"/>
    <n v="246724.41999999998"/>
    <n v="12336.221000000001"/>
  </r>
  <r>
    <x v="14"/>
    <x v="503"/>
    <n v="893732.64"/>
    <n v="44686.632000000005"/>
  </r>
  <r>
    <x v="14"/>
    <x v="504"/>
    <n v="958694.39999999991"/>
    <n v="47934.720000000001"/>
  </r>
  <r>
    <x v="14"/>
    <x v="505"/>
    <n v="345748.95"/>
    <n v="17287.447500000002"/>
  </r>
  <r>
    <x v="14"/>
    <x v="506"/>
    <n v="1883581.33"/>
    <n v="94179.066500000015"/>
  </r>
  <r>
    <x v="14"/>
    <x v="507"/>
    <n v="265652.80000000005"/>
    <n v="13282.64"/>
  </r>
  <r>
    <x v="14"/>
    <x v="508"/>
    <n v="1215322.9800000002"/>
    <n v="60766.149000000005"/>
  </r>
  <r>
    <x v="14"/>
    <x v="509"/>
    <n v="13320818.52"/>
    <n v="666040.92599999998"/>
  </r>
  <r>
    <x v="14"/>
    <x v="510"/>
    <n v="1451206.1400000001"/>
    <n v="72560.307000000001"/>
  </r>
  <r>
    <x v="14"/>
    <x v="511"/>
    <n v="1044265.48"/>
    <n v="52213.274000000005"/>
  </r>
  <r>
    <x v="14"/>
    <x v="512"/>
    <n v="1233750.3499999999"/>
    <n v="61687.517500000009"/>
  </r>
  <r>
    <x v="14"/>
    <x v="513"/>
    <n v="1589508.7"/>
    <n v="79475.434999999998"/>
  </r>
  <r>
    <x v="14"/>
    <x v="514"/>
    <n v="643199.87"/>
    <n v="32159.9935"/>
  </r>
  <r>
    <x v="14"/>
    <x v="515"/>
    <n v="2952480.3400000003"/>
    <n v="147624.01699999999"/>
  </r>
  <r>
    <x v="14"/>
    <x v="516"/>
    <n v="878997.68"/>
    <n v="43949.884000000005"/>
  </r>
  <r>
    <x v="14"/>
    <x v="517"/>
    <n v="2024930.4100000001"/>
    <n v="101246.5205"/>
  </r>
  <r>
    <x v="14"/>
    <x v="518"/>
    <n v="93522.31"/>
    <n v="4676.1154999999999"/>
  </r>
  <r>
    <x v="14"/>
    <x v="519"/>
    <n v="1390984.14"/>
    <n v="69549.206999999995"/>
  </r>
  <r>
    <x v="14"/>
    <x v="520"/>
    <n v="1070065.43"/>
    <n v="53503.271500000003"/>
  </r>
  <r>
    <x v="14"/>
    <x v="521"/>
    <n v="1033974.98"/>
    <n v="51698.749000000003"/>
  </r>
  <r>
    <x v="14"/>
    <x v="522"/>
    <n v="812164.01"/>
    <n v="40608.200500000006"/>
  </r>
  <r>
    <x v="15"/>
    <x v="523"/>
    <n v="321739.12"/>
    <n v="12164.922471737556"/>
  </r>
  <r>
    <x v="15"/>
    <x v="524"/>
    <n v="943478.53"/>
    <n v="35672.82452689905"/>
  </r>
  <r>
    <x v="15"/>
    <x v="525"/>
    <n v="1127326.73"/>
    <n v="42624.105737491343"/>
  </r>
  <r>
    <x v="15"/>
    <x v="526"/>
    <n v="410010.5"/>
    <n v="15502.454115925821"/>
  </r>
  <r>
    <x v="15"/>
    <x v="527"/>
    <n v="1224149.54"/>
    <n v="46284.966055458826"/>
  </r>
  <r>
    <x v="15"/>
    <x v="528"/>
    <n v="907000.72000000009"/>
    <n v="34293.602346553758"/>
  </r>
  <r>
    <x v="15"/>
    <x v="529"/>
    <n v="1065282.8799999999"/>
    <n v="40278.23425907705"/>
  </r>
  <r>
    <x v="15"/>
    <x v="530"/>
    <n v="213827.58"/>
    <n v="8084.7984324046756"/>
  </r>
  <r>
    <x v="15"/>
    <x v="531"/>
    <n v="295489.59999999998"/>
    <n v="11172.430866363848"/>
  </r>
  <r>
    <x v="15"/>
    <x v="532"/>
    <n v="203739.36000000002"/>
    <n v="7703.3638894811047"/>
  </r>
  <r>
    <x v="15"/>
    <x v="533"/>
    <n v="1450966.55"/>
    <n v="54860.893477406527"/>
  </r>
  <r>
    <x v="15"/>
    <x v="534"/>
    <n v="1141631.25"/>
    <n v="43164.958142369622"/>
  </r>
  <r>
    <x v="15"/>
    <x v="535"/>
    <n v="929456.14000000013"/>
    <n v="35142.639427808623"/>
  </r>
  <r>
    <x v="15"/>
    <x v="536"/>
    <n v="2312678.48"/>
    <n v="87442.131411485971"/>
  </r>
  <r>
    <x v="15"/>
    <x v="537"/>
    <n v="1433116.8800000001"/>
    <n v="54185.999321868017"/>
  </r>
  <r>
    <x v="15"/>
    <x v="538"/>
    <n v="384189.08999999997"/>
    <n v="14526.149304869743"/>
  </r>
  <r>
    <x v="15"/>
    <x v="539"/>
    <n v="319847.16000000003"/>
    <n v="12093.38766204569"/>
  </r>
  <r>
    <x v="15"/>
    <x v="540"/>
    <n v="1078928.07"/>
    <n v="40794.157465624427"/>
  </r>
  <r>
    <x v="15"/>
    <x v="541"/>
    <n v="1572062.3800000001"/>
    <n v="59439.514142499123"/>
  </r>
  <r>
    <x v="15"/>
    <x v="542"/>
    <n v="1169077.21"/>
    <n v="44202.687018989935"/>
  </r>
  <r>
    <x v="15"/>
    <x v="543"/>
    <n v="1480512.04"/>
    <n v="55978.005363705888"/>
  </r>
  <r>
    <x v="15"/>
    <x v="544"/>
    <n v="562516.13"/>
    <n v="21268.676033401985"/>
  </r>
  <r>
    <x v="15"/>
    <x v="545"/>
    <n v="339976.57999999996"/>
    <n v="12854.478926611353"/>
  </r>
  <r>
    <x v="15"/>
    <x v="546"/>
    <n v="1047196.7999999999"/>
    <n v="39594.401466168179"/>
  </r>
  <r>
    <x v="15"/>
    <x v="547"/>
    <n v="503825.03"/>
    <n v="19049.571681773883"/>
  </r>
  <r>
    <x v="15"/>
    <x v="548"/>
    <n v="362746.21"/>
    <n v="13715.396255098327"/>
  </r>
  <r>
    <x v="15"/>
    <x v="549"/>
    <n v="168392.93999999997"/>
    <n v="6366.9194466869749"/>
  </r>
  <r>
    <x v="15"/>
    <x v="550"/>
    <n v="1259407.6299999999"/>
    <n v="47618.070750192695"/>
  </r>
  <r>
    <x v="16"/>
    <x v="551"/>
    <n v="461130.10000000003"/>
    <n v="33939.18"/>
  </r>
  <r>
    <x v="16"/>
    <x v="552"/>
    <n v="1402814.6800000002"/>
    <n v="103247.16"/>
  </r>
  <r>
    <x v="16"/>
    <x v="553"/>
    <n v="386571.08"/>
    <n v="28451.63"/>
  </r>
  <r>
    <x v="16"/>
    <x v="554"/>
    <n v="369946.01"/>
    <n v="27228.03"/>
  </r>
  <r>
    <x v="16"/>
    <x v="555"/>
    <n v="365217.09"/>
    <n v="26879.98"/>
  </r>
  <r>
    <x v="16"/>
    <x v="556"/>
    <n v="79980.319999999992"/>
    <n v="5886.55"/>
  </r>
  <r>
    <x v="16"/>
    <x v="557"/>
    <n v="340672.80999999994"/>
    <n v="25073.52"/>
  </r>
  <r>
    <x v="16"/>
    <x v="558"/>
    <n v="758092.42"/>
    <n v="55795.6"/>
  </r>
  <r>
    <x v="16"/>
    <x v="559"/>
    <n v="345748.93"/>
    <n v="25447.119999999999"/>
  </r>
  <r>
    <x v="16"/>
    <x v="560"/>
    <n v="1203102.21"/>
    <n v="88548.32"/>
  </r>
  <r>
    <x v="16"/>
    <x v="561"/>
    <n v="376271.62"/>
    <n v="27693.59"/>
  </r>
  <r>
    <x v="16"/>
    <x v="562"/>
    <n v="230852.85"/>
    <n v="16990.77"/>
  </r>
  <r>
    <x v="17"/>
    <x v="563"/>
    <n v="642255.72"/>
    <n v="24283.62"/>
  </r>
  <r>
    <x v="18"/>
    <x v="564"/>
    <n v="511949.04"/>
    <n v="17190.080000000002"/>
  </r>
  <r>
    <x v="18"/>
    <x v="565"/>
    <n v="402992.48"/>
    <n v="15435.11"/>
  </r>
  <r>
    <x v="18"/>
    <x v="566"/>
    <n v="925482.44000000006"/>
    <n v="36526.11"/>
  </r>
  <r>
    <x v="18"/>
    <x v="567"/>
    <n v="967652.59"/>
    <n v="37252.94"/>
  </r>
  <r>
    <x v="18"/>
    <x v="568"/>
    <n v="801404.95"/>
    <n v="31212.3"/>
  </r>
  <r>
    <x v="18"/>
    <x v="569"/>
    <n v="1633423.13"/>
    <n v="65317.53"/>
  </r>
  <r>
    <x v="18"/>
    <x v="570"/>
    <n v="935093.49"/>
    <n v="36608.019999999997"/>
  </r>
  <r>
    <x v="18"/>
    <x v="571"/>
    <n v="1233063.6199999999"/>
    <n v="48536.72"/>
  </r>
  <r>
    <x v="18"/>
    <x v="572"/>
    <n v="2004527.52"/>
    <n v="80604.89"/>
  </r>
  <r>
    <x v="18"/>
    <x v="573"/>
    <n v="1054080.3899999999"/>
    <n v="42380.93"/>
  </r>
  <r>
    <x v="18"/>
    <x v="574"/>
    <n v="1743629.79"/>
    <n v="73779.03"/>
  </r>
  <r>
    <x v="18"/>
    <x v="575"/>
    <n v="1429504.62"/>
    <n v="58049.73"/>
  </r>
  <r>
    <x v="18"/>
    <x v="576"/>
    <n v="573527.06000000006"/>
    <n v="24053.51"/>
  </r>
  <r>
    <x v="18"/>
    <x v="577"/>
    <n v="1163722.3500000001"/>
    <n v="45619.94"/>
  </r>
  <r>
    <x v="18"/>
    <x v="578"/>
    <n v="2992631.4599999995"/>
    <n v="123627.63"/>
  </r>
  <r>
    <x v="18"/>
    <x v="579"/>
    <n v="1127574.01"/>
    <n v="43176.74"/>
  </r>
  <r>
    <x v="18"/>
    <x v="580"/>
    <n v="1189060.29"/>
    <n v="46426.95"/>
  </r>
  <r>
    <x v="18"/>
    <x v="581"/>
    <n v="453546.30000000005"/>
    <n v="18263.29"/>
  </r>
  <r>
    <x v="18"/>
    <x v="582"/>
    <n v="2732778.9099999997"/>
    <n v="112151.37"/>
  </r>
  <r>
    <x v="18"/>
    <x v="583"/>
    <n v="912389.75"/>
    <n v="36088.120000000003"/>
  </r>
  <r>
    <x v="18"/>
    <x v="584"/>
    <n v="1568089.92"/>
    <n v="61944.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48C3FD-3684-4289-8DE0-C1B5725BA71C}" name="Tabella pivot5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C4:D5" firstHeaderRow="0" firstDataRow="1" firstDataCol="0" rowPageCount="2" colPageCount="1"/>
  <pivotFields count="4">
    <pivotField axis="axisPage" multipleItemSelectionAllowed="1" showAll="0">
      <items count="20">
        <item x="0"/>
        <item h="1" x="1"/>
        <item h="1" x="3"/>
        <item h="1" x="2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t="default"/>
      </items>
    </pivotField>
    <pivotField name="Ambito territoriale sociale" axis="axisPage" multipleItemSelectionAllowed="1" showAll="0">
      <items count="586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h="1" x="234"/>
        <item h="1" x="235"/>
        <item h="1" x="236"/>
        <item h="1" x="237"/>
        <item h="1" x="238"/>
        <item h="1" x="239"/>
        <item h="1" x="240"/>
        <item h="1" x="241"/>
        <item h="1" x="242"/>
        <item h="1" x="243"/>
        <item h="1" x="244"/>
        <item h="1" x="245"/>
        <item h="1" x="246"/>
        <item h="1" x="247"/>
        <item h="1" x="248"/>
        <item h="1" x="249"/>
        <item h="1" x="250"/>
        <item h="1" x="251"/>
        <item h="1" x="252"/>
        <item h="1" x="253"/>
        <item h="1" x="254"/>
        <item h="1" x="255"/>
        <item h="1" x="256"/>
        <item h="1" x="257"/>
        <item h="1" x="258"/>
        <item h="1" x="259"/>
        <item h="1" x="260"/>
        <item h="1" x="261"/>
        <item h="1" x="262"/>
        <item h="1" x="263"/>
        <item h="1"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h="1" x="292"/>
        <item h="1" x="293"/>
        <item h="1" x="294"/>
        <item h="1" x="295"/>
        <item h="1" x="296"/>
        <item h="1" x="297"/>
        <item h="1" x="298"/>
        <item h="1" x="299"/>
        <item h="1" x="300"/>
        <item h="1" x="301"/>
        <item h="1" x="302"/>
        <item h="1" x="303"/>
        <item h="1" x="304"/>
        <item h="1" x="305"/>
        <item h="1" x="306"/>
        <item h="1" x="307"/>
        <item h="1" x="308"/>
        <item h="1" x="309"/>
        <item h="1" x="310"/>
        <item h="1" x="311"/>
        <item h="1" x="312"/>
        <item h="1" x="313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x="360"/>
        <item h="1" x="361"/>
        <item h="1" x="362"/>
        <item h="1" x="363"/>
        <item h="1" x="364"/>
        <item h="1" x="365"/>
        <item h="1" x="366"/>
        <item h="1" x="367"/>
        <item h="1" x="368"/>
        <item h="1" x="369"/>
        <item h="1" x="370"/>
        <item h="1" x="371"/>
        <item h="1" x="372"/>
        <item h="1" x="373"/>
        <item h="1" x="374"/>
        <item h="1" x="375"/>
        <item h="1" x="376"/>
        <item h="1" x="377"/>
        <item h="1" x="378"/>
        <item h="1" x="379"/>
        <item h="1" x="380"/>
        <item h="1" x="381"/>
        <item h="1" x="382"/>
        <item h="1" x="383"/>
        <item h="1" x="384"/>
        <item h="1" x="385"/>
        <item h="1" x="386"/>
        <item h="1" x="387"/>
        <item h="1" x="388"/>
        <item h="1" x="389"/>
        <item h="1" x="390"/>
        <item h="1" x="391"/>
        <item h="1" x="392"/>
        <item h="1" x="393"/>
        <item h="1" x="394"/>
        <item h="1" x="395"/>
        <item h="1" x="396"/>
        <item h="1" x="397"/>
        <item h="1" x="398"/>
        <item h="1" x="399"/>
        <item h="1" x="400"/>
        <item h="1" x="401"/>
        <item h="1" x="402"/>
        <item h="1" x="403"/>
        <item h="1" x="404"/>
        <item h="1" x="405"/>
        <item h="1" x="406"/>
        <item h="1" x="407"/>
        <item h="1" x="408"/>
        <item h="1" x="409"/>
        <item h="1" x="410"/>
        <item h="1" x="411"/>
        <item h="1" x="412"/>
        <item h="1" x="413"/>
        <item h="1" x="414"/>
        <item h="1" x="415"/>
        <item h="1" x="416"/>
        <item h="1" x="417"/>
        <item h="1" x="418"/>
        <item h="1" x="419"/>
        <item h="1" x="420"/>
        <item h="1" x="421"/>
        <item h="1" x="422"/>
        <item h="1" x="423"/>
        <item h="1" x="424"/>
        <item h="1" x="425"/>
        <item h="1" x="426"/>
        <item h="1" x="427"/>
        <item h="1" x="428"/>
        <item h="1" x="429"/>
        <item h="1" x="430"/>
        <item h="1" x="431"/>
        <item h="1" x="432"/>
        <item h="1" x="433"/>
        <item h="1" x="434"/>
        <item h="1" x="435"/>
        <item h="1" x="436"/>
        <item h="1" x="437"/>
        <item h="1" x="438"/>
        <item h="1" x="439"/>
        <item h="1" x="440"/>
        <item h="1" x="441"/>
        <item h="1" x="442"/>
        <item h="1" x="443"/>
        <item h="1" x="444"/>
        <item h="1" x="445"/>
        <item h="1" x="446"/>
        <item h="1" x="447"/>
        <item h="1" x="448"/>
        <item h="1" x="449"/>
        <item h="1" x="450"/>
        <item h="1" x="451"/>
        <item h="1" x="452"/>
        <item h="1" x="453"/>
        <item h="1" x="454"/>
        <item h="1" x="455"/>
        <item h="1" x="456"/>
        <item h="1" x="457"/>
        <item h="1" x="458"/>
        <item h="1" x="459"/>
        <item h="1" x="460"/>
        <item h="1" x="461"/>
        <item h="1" x="462"/>
        <item h="1" x="463"/>
        <item h="1" x="464"/>
        <item h="1" x="465"/>
        <item h="1" x="466"/>
        <item h="1" x="467"/>
        <item h="1" x="468"/>
        <item h="1" x="469"/>
        <item h="1" x="470"/>
        <item h="1" x="471"/>
        <item h="1" x="472"/>
        <item h="1" x="473"/>
        <item h="1" x="474"/>
        <item h="1" x="475"/>
        <item h="1" x="476"/>
        <item h="1" x="477"/>
        <item h="1" x="478"/>
        <item h="1" x="479"/>
        <item h="1" x="480"/>
        <item h="1" x="481"/>
        <item h="1" x="482"/>
        <item h="1" x="483"/>
        <item h="1" x="484"/>
        <item h="1" x="485"/>
        <item h="1" x="486"/>
        <item h="1" x="487"/>
        <item h="1" x="488"/>
        <item h="1" x="489"/>
        <item h="1" x="490"/>
        <item h="1" x="491"/>
        <item h="1" x="492"/>
        <item h="1" x="493"/>
        <item h="1" x="494"/>
        <item h="1" x="495"/>
        <item h="1" x="496"/>
        <item h="1" x="497"/>
        <item h="1" x="498"/>
        <item h="1" x="499"/>
        <item h="1" x="500"/>
        <item h="1" x="501"/>
        <item h="1" x="502"/>
        <item h="1" x="503"/>
        <item h="1" x="504"/>
        <item h="1" x="505"/>
        <item h="1" x="506"/>
        <item h="1" x="507"/>
        <item h="1" x="508"/>
        <item h="1" x="509"/>
        <item h="1" x="510"/>
        <item h="1" x="511"/>
        <item h="1" x="512"/>
        <item h="1" x="513"/>
        <item h="1" x="514"/>
        <item h="1" x="515"/>
        <item h="1" x="516"/>
        <item h="1" x="517"/>
        <item h="1" x="518"/>
        <item h="1" x="519"/>
        <item h="1" x="520"/>
        <item h="1" x="521"/>
        <item h="1" x="522"/>
        <item h="1" x="523"/>
        <item h="1" x="524"/>
        <item h="1" x="525"/>
        <item h="1" x="526"/>
        <item h="1" x="527"/>
        <item h="1" x="528"/>
        <item h="1" x="529"/>
        <item h="1" x="530"/>
        <item h="1" x="531"/>
        <item h="1" x="532"/>
        <item h="1" x="533"/>
        <item h="1" x="534"/>
        <item h="1" x="535"/>
        <item h="1" x="536"/>
        <item h="1" x="537"/>
        <item h="1" x="538"/>
        <item h="1" x="539"/>
        <item h="1" x="540"/>
        <item h="1" x="541"/>
        <item h="1" x="542"/>
        <item h="1" x="543"/>
        <item h="1" x="544"/>
        <item h="1" x="545"/>
        <item h="1" x="546"/>
        <item h="1" x="547"/>
        <item h="1" x="548"/>
        <item h="1" x="549"/>
        <item h="1" x="550"/>
        <item h="1" x="551"/>
        <item h="1" x="552"/>
        <item h="1" x="553"/>
        <item h="1" x="554"/>
        <item h="1" x="555"/>
        <item h="1" x="556"/>
        <item h="1" x="557"/>
        <item h="1" x="558"/>
        <item h="1" x="559"/>
        <item h="1" x="560"/>
        <item h="1" x="561"/>
        <item h="1" x="562"/>
        <item h="1" x="563"/>
        <item h="1" x="564"/>
        <item h="1" x="565"/>
        <item h="1" x="566"/>
        <item h="1" x="567"/>
        <item h="1" x="568"/>
        <item h="1" x="569"/>
        <item h="1" x="570"/>
        <item h="1" x="571"/>
        <item h="1" x="572"/>
        <item h="1" x="573"/>
        <item h="1" x="574"/>
        <item h="1" x="575"/>
        <item h="1" x="576"/>
        <item h="1" x="577"/>
        <item h="1" x="578"/>
        <item h="1" x="579"/>
        <item h="1" x="580"/>
        <item h="1" x="581"/>
        <item h="1" x="582"/>
        <item h="1" x="583"/>
        <item h="1" x="584"/>
        <item t="default"/>
      </items>
    </pivotField>
    <pivotField dataField="1" numFmtId="4" showAll="0"/>
    <pivotField dataField="1" numFmtId="44" showAll="0"/>
  </pivotFields>
  <rowItems count="1">
    <i/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Somma di QS 2023" fld="2" baseField="0" baseItem="0" numFmtId="44"/>
    <dataField name="PIS" fld="3" baseField="0" baseItem="1"/>
  </dataFields>
  <formats count="4">
    <format dxfId="11">
      <pivotArea outline="0" collapsedLevelsAreSubtotals="1" fieldPosition="0"/>
    </format>
    <format dxfId="10">
      <pivotArea field="0" type="button" dataOnly="0" labelOnly="1" outline="0" axis="axisPage" fieldPosition="0"/>
    </format>
    <format dxfId="9">
      <pivotArea dataOnly="0" labelOnly="1" outline="0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  <format dxfId="8">
      <pivotArea field="1" type="button" dataOnly="0" labelOnly="1" outline="0" axis="axisPage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FC0952-98A9-45DC-A8FC-23025042485A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rowHeaderCaption="Regioni">
  <location ref="E2:G22" firstHeaderRow="0" firstDataRow="1" firstDataCol="1"/>
  <pivotFields count="4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 QS 2023" fld="2" baseField="0" baseItem="0" numFmtId="44"/>
    <dataField name="PIS" fld="3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iltroDati_Regione" xr10:uid="{052653BB-C636-400D-ADFA-B63D467B2FDE}" sourceName="Regione">
  <pivotTables>
    <pivotTable tabId="26" name="Tabella pivot5"/>
  </pivotTables>
  <data>
    <tabular pivotCacheId="966145938" crossFilter="none">
      <items count="19">
        <i x="0" s="1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iltroDati_ATS" xr10:uid="{03C0219D-A66D-4B10-8A4F-0BAA933E7808}" sourceName="ATS">
  <pivotTables>
    <pivotTable tabId="26" name="Tabella pivot5"/>
  </pivotTables>
  <data>
    <tabular pivotCacheId="966145938">
      <items count="585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65" nd="1"/>
        <i x="66" nd="1"/>
        <i x="67" nd="1"/>
        <i x="68" nd="1"/>
        <i x="69" nd="1"/>
        <i x="70" nd="1"/>
        <i x="236" nd="1"/>
        <i x="357" nd="1"/>
        <i x="33" nd="1"/>
        <i x="350" nd="1"/>
        <i x="163" nd="1"/>
        <i x="358" nd="1"/>
        <i x="237" nd="1"/>
        <i x="442" nd="1"/>
        <i x="359" nd="1"/>
        <i x="443" nd="1"/>
        <i x="523" nd="1"/>
        <i x="524" nd="1"/>
        <i x="24" nd="1"/>
        <i x="238" nd="1"/>
        <i x="239" nd="1"/>
        <i x="240" nd="1"/>
        <i x="34" nd="1"/>
        <i x="564" nd="1"/>
        <i x="565" nd="1"/>
        <i x="566" nd="1"/>
        <i x="567" nd="1"/>
        <i x="568" nd="1"/>
        <i x="569" nd="1"/>
        <i x="570" nd="1"/>
        <i x="571" nd="1"/>
        <i x="572" nd="1"/>
        <i x="573" nd="1"/>
        <i x="574" nd="1"/>
        <i x="575" nd="1"/>
        <i x="576" nd="1"/>
        <i x="577" nd="1"/>
        <i x="578" nd="1"/>
        <i x="579" nd="1"/>
        <i x="580" nd="1"/>
        <i x="581" nd="1"/>
        <i x="582" nd="1"/>
        <i x="583" nd="1"/>
        <i x="584" nd="1"/>
        <i x="397" nd="1"/>
        <i x="398" nd="1"/>
        <i x="399" nd="1"/>
        <i x="400" nd="1"/>
        <i x="401" nd="1"/>
        <i x="402" nd="1"/>
        <i x="403" nd="1"/>
        <i x="404" nd="1"/>
        <i x="405" nd="1"/>
        <i x="406" nd="1"/>
        <i x="407" nd="1"/>
        <i x="408" nd="1"/>
        <i x="409" nd="1"/>
        <i x="410" nd="1"/>
        <i x="411" nd="1"/>
        <i x="412" nd="1"/>
        <i x="413" nd="1"/>
        <i x="414" nd="1"/>
        <i x="415" nd="1"/>
        <i x="416" nd="1"/>
        <i x="417" nd="1"/>
        <i x="418" nd="1"/>
        <i x="419" nd="1"/>
        <i x="420" nd="1"/>
        <i x="421" nd="1"/>
        <i x="422" nd="1"/>
        <i x="423" nd="1"/>
        <i x="424" nd="1"/>
        <i x="425" nd="1"/>
        <i x="426" nd="1"/>
        <i x="427" nd="1"/>
        <i x="428" nd="1"/>
        <i x="429" nd="1"/>
        <i x="430" nd="1"/>
        <i x="431" nd="1"/>
        <i x="432" nd="1"/>
        <i x="433" nd="1"/>
        <i x="434" nd="1"/>
        <i x="435" nd="1"/>
        <i x="436" nd="1"/>
        <i x="437" nd="1"/>
        <i x="438" nd="1"/>
        <i x="439" nd="1"/>
        <i x="440" nd="1"/>
        <i x="441" nd="1"/>
        <i x="525" nd="1"/>
        <i x="526" nd="1"/>
        <i x="444" nd="1"/>
        <i x="527" nd="1"/>
        <i x="445" nd="1"/>
        <i x="241" nd="1"/>
        <i x="360" nd="1"/>
        <i x="361" nd="1"/>
        <i x="362" nd="1"/>
        <i x="363" nd="1"/>
        <i x="446" nd="1"/>
        <i x="364" nd="1"/>
        <i x="528" nd="1"/>
        <i x="242" nd="1"/>
        <i x="365" nd="1"/>
        <i x="366" nd="1"/>
        <i x="367" nd="1"/>
        <i x="327" nd="1"/>
        <i x="328" nd="1"/>
        <i x="329" nd="1"/>
        <i x="330" nd="1"/>
        <i x="331" nd="1"/>
        <i x="332" nd="1"/>
        <i x="334" nd="1"/>
        <i x="335" nd="1"/>
        <i x="336" nd="1"/>
        <i x="337" nd="1"/>
        <i x="338" nd="1"/>
        <i x="339" nd="1"/>
        <i x="340" nd="1"/>
        <i x="341" nd="1"/>
        <i x="342" nd="1"/>
        <i x="343" nd="1"/>
        <i x="344" nd="1"/>
        <i x="345" nd="1"/>
        <i x="346" nd="1"/>
        <i x="347" nd="1"/>
        <i x="348" nd="1"/>
        <i x="349" nd="1"/>
        <i x="333" nd="1"/>
        <i x="351" nd="1"/>
        <i x="243" nd="1"/>
        <i x="71" nd="1"/>
        <i x="72" nd="1"/>
        <i x="73" nd="1"/>
        <i x="74" nd="1"/>
        <i x="75" nd="1"/>
        <i x="244" nd="1"/>
        <i x="245" nd="1"/>
        <i x="246" nd="1"/>
        <i x="529" nd="1"/>
        <i x="247" nd="1"/>
        <i x="248" nd="1"/>
        <i x="368" nd="1"/>
        <i x="249" nd="1"/>
        <i x="369" nd="1"/>
        <i x="25" nd="1"/>
        <i x="250" nd="1"/>
        <i x="251" nd="1"/>
        <i x="252" nd="1"/>
        <i x="253" nd="1"/>
        <i x="254" nd="1"/>
        <i x="76" nd="1"/>
        <i x="77" nd="1"/>
        <i x="78" nd="1"/>
        <i x="79" nd="1"/>
        <i x="80" nd="1"/>
        <i x="81" nd="1"/>
        <i x="82" nd="1"/>
        <i x="83" nd="1"/>
        <i x="84" nd="1"/>
        <i x="85" nd="1"/>
        <i x="447" nd="1"/>
        <i x="448" nd="1"/>
        <i x="370" nd="1"/>
        <i x="255" nd="1"/>
        <i x="352" nd="1"/>
        <i x="256" nd="1"/>
        <i x="257" nd="1"/>
        <i x="449" nd="1"/>
        <i x="35" nd="1"/>
        <i x="371" nd="1"/>
        <i x="164" nd="1"/>
        <i x="165" nd="1"/>
        <i x="166" nd="1"/>
        <i x="372" nd="1"/>
        <i x="530" nd="1"/>
        <i x="258" nd="1"/>
        <i x="36" nd="1"/>
        <i x="37" nd="1"/>
        <i x="38" nd="1"/>
        <i x="259" nd="1"/>
        <i x="260" nd="1"/>
        <i x="373" nd="1"/>
        <i x="374" nd="1"/>
        <i x="261" nd="1"/>
        <i x="375" nd="1"/>
        <i x="39" nd="1"/>
        <i x="26" nd="1"/>
        <i x="27" nd="1"/>
        <i x="262" nd="1"/>
        <i x="167" nd="1"/>
        <i x="531" nd="1"/>
        <i x="168" nd="1"/>
        <i x="263" nd="1"/>
        <i x="40" nd="1"/>
        <i x="264" nd="1"/>
        <i x="41" nd="1"/>
        <i x="376" nd="1"/>
        <i x="265" nd="1"/>
        <i x="266" nd="1"/>
        <i x="42" nd="1"/>
        <i x="377" nd="1"/>
        <i x="378" nd="1"/>
        <i x="379" nd="1"/>
        <i x="380" nd="1"/>
        <i x="468" nd="1"/>
        <i x="469" nd="1"/>
        <i x="470" nd="1"/>
        <i x="471" nd="1"/>
        <i x="472" nd="1"/>
        <i x="473" nd="1"/>
        <i x="474" nd="1"/>
        <i x="475" nd="1"/>
        <i x="476" nd="1"/>
        <i x="477" nd="1"/>
        <i x="478" nd="1"/>
        <i x="479" nd="1"/>
        <i x="480" nd="1"/>
        <i x="481" nd="1"/>
        <i x="482" nd="1"/>
        <i x="483" nd="1"/>
        <i x="484" nd="1"/>
        <i x="485" nd="1"/>
        <i x="486" nd="1"/>
        <i x="487" nd="1"/>
        <i x="488" nd="1"/>
        <i x="489" nd="1"/>
        <i x="490" nd="1"/>
        <i x="491" nd="1"/>
        <i x="492" nd="1"/>
        <i x="493" nd="1"/>
        <i x="494" nd="1"/>
        <i x="495" nd="1"/>
        <i x="496" nd="1"/>
        <i x="497" nd="1"/>
        <i x="498" nd="1"/>
        <i x="499" nd="1"/>
        <i x="500" nd="1"/>
        <i x="501" nd="1"/>
        <i x="502" nd="1"/>
        <i x="503" nd="1"/>
        <i x="504" nd="1"/>
        <i x="505" nd="1"/>
        <i x="506" nd="1"/>
        <i x="507" nd="1"/>
        <i x="508" nd="1"/>
        <i x="509" nd="1"/>
        <i x="510" nd="1"/>
        <i x="511" nd="1"/>
        <i x="512" nd="1"/>
        <i x="513" nd="1"/>
        <i x="514" nd="1"/>
        <i x="515" nd="1"/>
        <i x="516" nd="1"/>
        <i x="517" nd="1"/>
        <i x="518" nd="1"/>
        <i x="519" nd="1"/>
        <i x="520" nd="1"/>
        <i x="521" nd="1"/>
        <i x="522" nd="1"/>
        <i x="267" nd="1"/>
        <i x="268" nd="1"/>
        <i x="125" nd="1"/>
        <i x="126" nd="1"/>
        <i x="127" nd="1"/>
        <i x="128" nd="1"/>
        <i x="129" nd="1"/>
        <i x="130" nd="1"/>
        <i x="131" nd="1"/>
        <i x="132" nd="1"/>
        <i x="133" nd="1"/>
        <i x="134" nd="1"/>
        <i x="135" s="1" nd="1"/>
        <i x="136" nd="1"/>
        <i x="137" nd="1"/>
        <i x="138" nd="1"/>
        <i x="139" nd="1"/>
        <i x="140" nd="1"/>
        <i x="141" nd="1"/>
        <i x="142" nd="1"/>
        <i x="143" nd="1"/>
        <i x="144" nd="1"/>
        <i x="145" nd="1"/>
        <i x="146" nd="1"/>
        <i x="147" nd="1"/>
        <i x="148" nd="1"/>
        <i x="149" nd="1"/>
        <i x="150" nd="1"/>
        <i x="151" nd="1"/>
        <i x="152" nd="1"/>
        <i x="153" nd="1"/>
        <i x="154" nd="1"/>
        <i x="155" nd="1"/>
        <i x="156" nd="1"/>
        <i x="157" nd="1"/>
        <i x="158" nd="1"/>
        <i x="159" nd="1"/>
        <i x="160" nd="1"/>
        <i x="161" nd="1"/>
        <i x="162" nd="1"/>
        <i x="218" nd="1"/>
        <i x="219" nd="1"/>
        <i x="220" nd="1"/>
        <i x="221" nd="1"/>
        <i x="222" nd="1"/>
        <i x="223" nd="1"/>
        <i x="224" nd="1"/>
        <i x="225" nd="1"/>
        <i x="226" nd="1"/>
        <i x="227" nd="1"/>
        <i x="228" nd="1"/>
        <i x="229" nd="1"/>
        <i x="230" nd="1"/>
        <i x="231" nd="1"/>
        <i x="232" nd="1"/>
        <i x="233" nd="1"/>
        <i x="234" nd="1"/>
        <i x="235" nd="1"/>
        <i x="269" nd="1"/>
        <i x="532" nd="1"/>
        <i x="533" nd="1"/>
        <i x="270" nd="1"/>
        <i x="534" nd="1"/>
        <i x="535" nd="1"/>
        <i x="536" nd="1"/>
        <i x="181" nd="1"/>
        <i x="182" nd="1"/>
        <i x="183" nd="1"/>
        <i x="184" nd="1"/>
        <i x="169" nd="1"/>
        <i x="271" nd="1"/>
        <i x="272" nd="1"/>
        <i x="273" nd="1"/>
        <i x="381" nd="1"/>
        <i x="170" nd="1"/>
        <i x="450" nd="1"/>
        <i x="274" nd="1"/>
        <i x="275" nd="1"/>
        <i x="451" nd="1"/>
        <i x="452" nd="1"/>
        <i x="353" nd="1"/>
        <i x="276" nd="1"/>
        <i x="382" nd="1"/>
        <i x="28" nd="1"/>
        <i x="43" nd="1"/>
        <i x="277" nd="1"/>
        <i x="171" nd="1"/>
        <i x="537" nd="1"/>
        <i x="44" nd="1"/>
        <i x="278" nd="1"/>
        <i x="279" nd="1"/>
        <i x="280" nd="1"/>
        <i x="185" nd="1"/>
        <i x="186" nd="1"/>
        <i x="187" nd="1"/>
        <i x="188" nd="1"/>
        <i x="189" nd="1"/>
        <i x="281" nd="1"/>
        <i x="538" nd="1"/>
        <i x="453" nd="1"/>
        <i x="282" nd="1"/>
        <i x="283" nd="1"/>
        <i x="284" nd="1"/>
        <i x="29" nd="1"/>
        <i x="172" nd="1"/>
        <i x="45" nd="1"/>
        <i x="285" nd="1"/>
        <i x="286" nd="1"/>
        <i x="287" nd="1"/>
        <i x="46" nd="1"/>
        <i x="30" nd="1"/>
        <i x="288" nd="1"/>
        <i x="383" nd="1"/>
        <i x="47" nd="1"/>
        <i x="289" nd="1"/>
        <i x="290" nd="1"/>
        <i x="291" nd="1"/>
        <i x="292" nd="1"/>
        <i x="539" nd="1"/>
        <i x="86" nd="1"/>
        <i x="87" nd="1"/>
        <i x="88" nd="1"/>
        <i x="89" nd="1"/>
        <i x="90" nd="1"/>
        <i x="91" nd="1"/>
        <i x="92" nd="1"/>
        <i x="93" nd="1"/>
        <i x="94" nd="1"/>
        <i x="95" nd="1"/>
        <i x="96" nd="1"/>
        <i x="97" nd="1"/>
        <i x="98" nd="1"/>
        <i x="99" nd="1"/>
        <i x="100" nd="1"/>
        <i x="101" nd="1"/>
        <i x="102" nd="1"/>
        <i x="103" nd="1"/>
        <i x="104" nd="1"/>
        <i x="105" nd="1"/>
        <i x="106" nd="1"/>
        <i x="107" nd="1"/>
        <i x="108" nd="1"/>
        <i x="109" nd="1"/>
        <i x="110" nd="1"/>
        <i x="173" nd="1"/>
        <i x="384" nd="1"/>
        <i x="174" nd="1"/>
        <i x="385" nd="1"/>
        <i x="386" nd="1"/>
        <i x="387" nd="1"/>
        <i x="454" nd="1"/>
        <i x="455" nd="1"/>
        <i x="293" nd="1"/>
        <i x="294" nd="1"/>
        <i x="456" nd="1"/>
        <i x="295" nd="1"/>
        <i x="457" nd="1"/>
        <i x="388" nd="1"/>
        <i x="296" nd="1"/>
        <i x="389" nd="1"/>
        <i x="458" nd="1"/>
        <i x="48" nd="1"/>
        <i x="297" nd="1"/>
        <i x="298" nd="1"/>
        <i x="540" nd="1"/>
        <i x="390" nd="1"/>
        <i x="299" nd="1"/>
        <i x="541" nd="1"/>
        <i x="542" nd="1"/>
        <i x="49" nd="1"/>
        <i x="50" nd="1"/>
        <i x="543" nd="1"/>
        <i x="459" nd="1"/>
        <i x="51" nd="1"/>
        <i x="52" nd="1"/>
        <i x="300" nd="1"/>
        <i x="354" nd="1"/>
        <i x="190" nd="1"/>
        <i x="191" nd="1"/>
        <i x="192" nd="1"/>
        <i x="193" nd="1"/>
        <i x="194" nd="1"/>
        <i x="175" nd="1"/>
        <i x="195" nd="1"/>
        <i x="196" nd="1"/>
        <i x="197" nd="1"/>
        <i x="198" nd="1"/>
        <i x="199" nd="1"/>
        <i x="200" nd="1"/>
        <i x="201" nd="1"/>
        <i x="202" nd="1"/>
        <i x="203" nd="1"/>
        <i x="204" nd="1"/>
        <i x="205" nd="1"/>
        <i x="206" nd="1"/>
        <i x="207" nd="1"/>
        <i x="208" nd="1"/>
        <i x="209" nd="1"/>
        <i x="210" nd="1"/>
        <i x="211" nd="1"/>
        <i x="53" nd="1"/>
        <i x="212" nd="1"/>
        <i x="301" nd="1"/>
        <i x="54" nd="1"/>
        <i x="111" nd="1"/>
        <i x="112" nd="1"/>
        <i x="113" nd="1"/>
        <i x="114" nd="1"/>
        <i x="115" nd="1"/>
        <i x="116" nd="1"/>
        <i x="117" nd="1"/>
        <i x="118" nd="1"/>
        <i x="119" nd="1"/>
        <i x="120" nd="1"/>
        <i x="121" nd="1"/>
        <i x="122" nd="1"/>
        <i x="123" nd="1"/>
        <i x="124" nd="1"/>
        <i x="55" nd="1"/>
        <i x="302" nd="1"/>
        <i x="56" nd="1"/>
        <i x="460" nd="1"/>
        <i x="461" nd="1"/>
        <i x="303" nd="1"/>
        <i x="462" nd="1"/>
        <i x="463" nd="1"/>
        <i x="304" nd="1"/>
        <i x="544" nd="1"/>
        <i x="305" nd="1"/>
        <i x="306" nd="1"/>
        <i x="57" nd="1"/>
        <i x="307" nd="1"/>
        <i x="308" nd="1"/>
        <i x="391" nd="1"/>
        <i x="176" nd="1"/>
        <i x="464" nd="1"/>
        <i x="309" nd="1"/>
        <i x="310" nd="1"/>
        <i x="465" nd="1"/>
        <i x="58" nd="1"/>
        <i x="59" nd="1"/>
        <i x="60" nd="1"/>
        <i x="311" nd="1"/>
        <i x="177" nd="1"/>
        <i x="61" nd="1"/>
        <i x="466" nd="1"/>
        <i x="355" nd="1"/>
        <i x="312" nd="1"/>
        <i x="392" nd="1"/>
        <i x="178" nd="1"/>
        <i x="393" nd="1"/>
        <i x="313" nd="1"/>
        <i x="62" nd="1"/>
        <i x="314" nd="1"/>
        <i x="467" nd="1"/>
        <i x="315" nd="1"/>
        <i x="179" nd="1"/>
        <i x="31" nd="1"/>
        <i x="545" nd="1"/>
        <i x="546" nd="1"/>
        <i x="547" nd="1"/>
        <i x="316" nd="1"/>
        <i x="317" nd="1"/>
        <i x="563" nd="1"/>
        <i x="548" nd="1"/>
        <i x="394" nd="1"/>
        <i x="318" nd="1"/>
        <i x="319" nd="1"/>
        <i x="320" nd="1"/>
        <i x="321" nd="1"/>
        <i x="322" nd="1"/>
        <i x="180" nd="1"/>
        <i x="549" nd="1"/>
        <i x="323" nd="1"/>
        <i x="395" nd="1"/>
        <i x="356" nd="1"/>
        <i x="396" nd="1"/>
        <i x="550" nd="1"/>
        <i x="63" nd="1"/>
        <i x="64" nd="1"/>
        <i x="324" nd="1"/>
        <i x="325" nd="1"/>
        <i x="326" nd="1"/>
        <i x="213" nd="1"/>
        <i x="214" nd="1"/>
        <i x="215" nd="1"/>
        <i x="216" nd="1"/>
        <i x="217" nd="1"/>
        <i x="32" nd="1"/>
        <i x="551" nd="1"/>
        <i x="560" nd="1"/>
        <i x="561" nd="1"/>
        <i x="562" nd="1"/>
        <i x="552" nd="1"/>
        <i x="553" nd="1"/>
        <i x="554" nd="1"/>
        <i x="555" nd="1"/>
        <i x="556" nd="1"/>
        <i x="557" nd="1"/>
        <i x="558" nd="1"/>
        <i x="559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e" xr10:uid="{9B4BEA46-D84A-42DE-BB09-061B68B37C46}" cache="FiltroDati_Regione" caption="Selezionare Regione" rowHeight="234950"/>
  <slicer name="Ambito territoriale sociale" xr10:uid="{1029F02F-FB5C-4FE0-92BE-4B6278AB96EE}" cache="FiltroDati_ATS" caption="Selezionare ATS" startItem="6" rowHeight="234950"/>
</slicer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showGridLines="0" zoomScale="115" zoomScaleNormal="115" workbookViewId="0">
      <selection activeCell="F10" sqref="F10"/>
    </sheetView>
  </sheetViews>
  <sheetFormatPr defaultColWidth="8.5703125" defaultRowHeight="15"/>
  <cols>
    <col min="1" max="1" width="43.28515625" customWidth="1"/>
    <col min="2" max="2" width="22.28515625" customWidth="1"/>
    <col min="3" max="3" width="22.7109375" bestFit="1" customWidth="1"/>
    <col min="4" max="4" width="14.140625" bestFit="1" customWidth="1"/>
    <col min="5" max="20" width="27.28515625" bestFit="1" customWidth="1"/>
    <col min="21" max="21" width="22.42578125" bestFit="1" customWidth="1"/>
    <col min="22" max="22" width="13.140625" bestFit="1" customWidth="1"/>
  </cols>
  <sheetData>
    <row r="1" spans="1:4">
      <c r="C1" s="137" t="s">
        <v>182</v>
      </c>
      <c r="D1" s="169" t="s">
        <v>180</v>
      </c>
    </row>
    <row r="2" spans="1:4" ht="30">
      <c r="A2" s="180" t="s">
        <v>211</v>
      </c>
      <c r="B2" s="181"/>
      <c r="C2" s="139" t="s">
        <v>214</v>
      </c>
      <c r="D2" s="169" t="s">
        <v>319</v>
      </c>
    </row>
    <row r="3" spans="1:4" ht="27" customHeight="1">
      <c r="A3" s="184" t="str">
        <f>D1</f>
        <v>Abruzzo</v>
      </c>
      <c r="B3" s="184"/>
    </row>
    <row r="4" spans="1:4" hidden="1">
      <c r="C4" s="169" t="s">
        <v>212</v>
      </c>
      <c r="D4" s="169" t="s">
        <v>213</v>
      </c>
    </row>
    <row r="5" spans="1:4" ht="27" hidden="1" customHeight="1">
      <c r="A5" s="182" t="s">
        <v>158</v>
      </c>
      <c r="B5" s="182"/>
      <c r="C5" s="132"/>
      <c r="D5" s="132"/>
    </row>
    <row r="6" spans="1:4" ht="27" customHeight="1">
      <c r="A6" s="182" t="s">
        <v>158</v>
      </c>
      <c r="B6" s="182"/>
    </row>
    <row r="7" spans="1:4" ht="15.75">
      <c r="A7" s="23" t="s">
        <v>0</v>
      </c>
      <c r="B7" s="175" t="str">
        <f>D2</f>
        <v>Distr. Fidenza</v>
      </c>
    </row>
    <row r="8" spans="1:4" ht="15.75">
      <c r="A8" s="22"/>
      <c r="B8" s="19"/>
    </row>
    <row r="9" spans="1:4" ht="15.75">
      <c r="A9" s="24" t="s">
        <v>152</v>
      </c>
      <c r="B9" s="21">
        <f>GETPIVOTDATA("QS 2023",$C$4)</f>
        <v>0</v>
      </c>
    </row>
    <row r="10" spans="1:4" ht="15.75">
      <c r="A10" s="22"/>
      <c r="B10" s="20"/>
    </row>
    <row r="11" spans="1:4" ht="15.75">
      <c r="A11" s="24" t="s">
        <v>174</v>
      </c>
      <c r="B11" s="35"/>
    </row>
    <row r="12" spans="1:4" ht="15.75">
      <c r="A12" s="24"/>
      <c r="B12" s="122"/>
    </row>
    <row r="13" spans="1:4" ht="15.75">
      <c r="A13" s="124" t="s">
        <v>175</v>
      </c>
      <c r="B13" s="123"/>
    </row>
    <row r="14" spans="1:4" ht="28.5" customHeight="1">
      <c r="A14" s="182" t="s">
        <v>1</v>
      </c>
      <c r="B14" s="182"/>
    </row>
    <row r="15" spans="1:4" ht="15.75">
      <c r="A15" s="15" t="s">
        <v>2</v>
      </c>
    </row>
    <row r="16" spans="1:4">
      <c r="A16" s="82" t="s">
        <v>3</v>
      </c>
    </row>
    <row r="17" spans="1:2" ht="15.75">
      <c r="A17" s="15" t="s">
        <v>159</v>
      </c>
    </row>
    <row r="18" spans="1:2">
      <c r="A18" s="183" t="s">
        <v>4</v>
      </c>
      <c r="B18" s="183"/>
    </row>
    <row r="19" spans="1:2">
      <c r="A19" s="82" t="s">
        <v>5</v>
      </c>
    </row>
    <row r="20" spans="1:2">
      <c r="A20" s="82" t="s">
        <v>136</v>
      </c>
    </row>
    <row r="21" spans="1:2">
      <c r="A21" s="183" t="s">
        <v>6</v>
      </c>
      <c r="B21" s="183"/>
    </row>
    <row r="22" spans="1:2">
      <c r="A22" s="82" t="s">
        <v>7</v>
      </c>
    </row>
    <row r="23" spans="1:2">
      <c r="A23" s="82" t="s">
        <v>8</v>
      </c>
    </row>
    <row r="24" spans="1:2">
      <c r="A24" s="82" t="s">
        <v>9</v>
      </c>
    </row>
    <row r="25" spans="1:2" ht="15.75">
      <c r="A25" s="44"/>
    </row>
  </sheetData>
  <mergeCells count="7">
    <mergeCell ref="A2:B2"/>
    <mergeCell ref="A5:B5"/>
    <mergeCell ref="A18:B18"/>
    <mergeCell ref="A21:B21"/>
    <mergeCell ref="A14:B14"/>
    <mergeCell ref="A3:B3"/>
    <mergeCell ref="A6:B6"/>
  </mergeCells>
  <hyperlinks>
    <hyperlink ref="A16" location="'Tabella Analisi'!A1" display="Tab Analisi – Indicatori domanda sociale e PUC (Progetti utili alla collettività)" xr:uid="{558F2BFE-0375-4200-9495-556200670F9E}"/>
    <hyperlink ref="A18:B18" location="'Tab 1'!A1" display="Tab 1 – Azione 1: Rafforzamento del Servizio sociale professionale dell’Ambito Sociale Territoriale/del Distretto Sociosanitario." xr:uid="{BBB314F3-311E-4F2C-96E7-4E74662D3ECA}"/>
    <hyperlink ref="A19" location="'Tab 2'!A1" display="Tab 2 –  Azione 2: Interventi e servizi di inclusione " xr:uid="{1237EDB9-E946-4150-B159-BF2BCB731657}"/>
    <hyperlink ref="A20" location="'Tab 2.A-PIS'!A1" display="Tab 2.A - Azione 2.A: Pronto intervento sociale" xr:uid="{B78E241B-1753-4C58-A448-67D9101CA3A8}"/>
    <hyperlink ref="A21:B21" location="'Tab 3'!A1" display="Tab 3 –  Azione 3: Programmazione Servizi di segretariato sociale" xr:uid="{97EFE3FF-08AC-48D4-877E-E45B367AE6A5}"/>
    <hyperlink ref="A22" location="'Tab 4'!A1" display="Tab 4 – Azione 4: Sistemi informativi " xr:uid="{AAE5E08A-0AB7-4513-9E2D-EE001D84128A}"/>
    <hyperlink ref="A23" location="'Tab 5'!A1" display="Tab 5 – Azione 5: PUC e attività di volontariato presso ETS" xr:uid="{AD849DD5-82DE-4F49-84C9-EF9971DA228A}"/>
    <hyperlink ref="A24" location="Tab_Riepilogo!A1" display="Tab Riepilogo – Riepilogo programmazione risorse" xr:uid="{1092488E-6139-4599-83BC-7BBB6AF4BC85}"/>
  </hyperlinks>
  <pageMargins left="0.7" right="0.7" top="0.75" bottom="0.75" header="0.3" footer="0.3"/>
  <pageSetup paperSize="8" orientation="landscape" horizontalDpi="4294967292" verticalDpi="1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75CC-0B9D-4DAA-8F88-51FA8E85E088}">
  <dimension ref="A1:I586"/>
  <sheetViews>
    <sheetView topLeftCell="A568" workbookViewId="0">
      <selection activeCell="G574" sqref="G574"/>
    </sheetView>
  </sheetViews>
  <sheetFormatPr defaultRowHeight="15"/>
  <cols>
    <col min="1" max="1" width="10.28515625" customWidth="1"/>
    <col min="2" max="2" width="29.42578125" customWidth="1"/>
    <col min="3" max="3" width="30.28515625" customWidth="1"/>
    <col min="4" max="4" width="32.28515625" customWidth="1"/>
    <col min="5" max="5" width="18.5703125" bestFit="1" customWidth="1"/>
    <col min="6" max="6" width="16.5703125" bestFit="1" customWidth="1"/>
    <col min="7" max="7" width="15.5703125" bestFit="1" customWidth="1"/>
    <col min="8" max="8" width="14.42578125" bestFit="1" customWidth="1"/>
    <col min="9" max="9" width="12" bestFit="1" customWidth="1"/>
    <col min="11" max="12" width="15.7109375" bestFit="1" customWidth="1"/>
  </cols>
  <sheetData>
    <row r="1" spans="1:9" ht="31.5">
      <c r="A1" s="147" t="s">
        <v>182</v>
      </c>
      <c r="B1" s="146" t="s">
        <v>185</v>
      </c>
      <c r="C1" s="146" t="s">
        <v>210</v>
      </c>
      <c r="D1" s="146" t="s">
        <v>181</v>
      </c>
      <c r="E1" s="133"/>
      <c r="F1" s="133"/>
      <c r="G1" s="133"/>
      <c r="I1" s="133"/>
    </row>
    <row r="2" spans="1:9">
      <c r="A2" s="143" t="s">
        <v>180</v>
      </c>
      <c r="B2" s="145" t="s">
        <v>186</v>
      </c>
      <c r="C2" s="138">
        <v>150910.24999999997</v>
      </c>
      <c r="D2" s="136">
        <v>5705.9007452855958</v>
      </c>
      <c r="E2" s="176" t="s">
        <v>793</v>
      </c>
      <c r="F2" s="132" t="s">
        <v>794</v>
      </c>
      <c r="G2" s="132" t="s">
        <v>213</v>
      </c>
    </row>
    <row r="3" spans="1:9">
      <c r="A3" s="143" t="s">
        <v>180</v>
      </c>
      <c r="B3" s="145" t="s">
        <v>187</v>
      </c>
      <c r="C3" s="138">
        <v>493673.13</v>
      </c>
      <c r="D3" s="136">
        <v>18665.729335114564</v>
      </c>
      <c r="E3" s="177" t="s">
        <v>180</v>
      </c>
      <c r="F3" s="132">
        <v>11294266.159999998</v>
      </c>
      <c r="G3" s="132">
        <v>427035.02048269019</v>
      </c>
      <c r="H3" s="151"/>
    </row>
    <row r="4" spans="1:9">
      <c r="A4" s="143" t="s">
        <v>180</v>
      </c>
      <c r="B4" s="160" t="s">
        <v>188</v>
      </c>
      <c r="C4" s="138">
        <v>482952.76</v>
      </c>
      <c r="D4" s="136">
        <v>18260.393268328266</v>
      </c>
      <c r="E4" s="177" t="s">
        <v>179</v>
      </c>
      <c r="F4" s="132">
        <v>4885499.24</v>
      </c>
      <c r="G4" s="132">
        <v>184720.21127199999</v>
      </c>
      <c r="H4" s="151"/>
    </row>
    <row r="5" spans="1:9">
      <c r="A5" s="143" t="s">
        <v>180</v>
      </c>
      <c r="B5" s="160" t="s">
        <v>189</v>
      </c>
      <c r="C5" s="138">
        <v>495518.54999999993</v>
      </c>
      <c r="D5" s="136">
        <v>18735.504472014574</v>
      </c>
      <c r="E5" s="177" t="s">
        <v>284</v>
      </c>
      <c r="F5" s="132">
        <v>27267536.56000001</v>
      </c>
      <c r="G5" s="132">
        <v>1090701.4624000001</v>
      </c>
      <c r="H5" s="151"/>
    </row>
    <row r="6" spans="1:9">
      <c r="A6" s="143" t="s">
        <v>180</v>
      </c>
      <c r="B6" s="160" t="s">
        <v>190</v>
      </c>
      <c r="C6" s="138">
        <v>495522.88999999996</v>
      </c>
      <c r="D6" s="136">
        <v>18735.668566959979</v>
      </c>
      <c r="E6" s="177" t="s">
        <v>178</v>
      </c>
      <c r="F6" s="132">
        <v>86874646.770000041</v>
      </c>
      <c r="G6" s="132">
        <v>3284721.29</v>
      </c>
      <c r="H6" s="151"/>
    </row>
    <row r="7" spans="1:9">
      <c r="A7" s="143" t="s">
        <v>180</v>
      </c>
      <c r="B7" s="160" t="s">
        <v>191</v>
      </c>
      <c r="C7" s="138">
        <v>197864.76</v>
      </c>
      <c r="D7" s="136">
        <v>7481.2458500980256</v>
      </c>
      <c r="E7" s="177" t="s">
        <v>317</v>
      </c>
      <c r="F7" s="132">
        <v>24496155.66</v>
      </c>
      <c r="G7" s="132">
        <v>926197.07963525446</v>
      </c>
      <c r="H7" s="151"/>
    </row>
    <row r="8" spans="1:9">
      <c r="A8" s="143" t="s">
        <v>180</v>
      </c>
      <c r="B8" s="160" t="s">
        <v>192</v>
      </c>
      <c r="C8" s="138">
        <v>544387.86</v>
      </c>
      <c r="D8" s="136">
        <v>20583.247964259754</v>
      </c>
      <c r="E8" s="177" t="s">
        <v>374</v>
      </c>
      <c r="F8" s="132">
        <v>6623096.8200000003</v>
      </c>
      <c r="G8" s="132">
        <v>250486</v>
      </c>
      <c r="H8" s="151"/>
    </row>
    <row r="9" spans="1:9">
      <c r="A9" s="143" t="s">
        <v>180</v>
      </c>
      <c r="B9" s="160" t="s">
        <v>193</v>
      </c>
      <c r="C9" s="138">
        <v>207405.51</v>
      </c>
      <c r="D9" s="136">
        <v>7841.9806082445639</v>
      </c>
      <c r="E9" s="177" t="s">
        <v>412</v>
      </c>
      <c r="F9" s="132">
        <v>55639030.129999988</v>
      </c>
      <c r="G9" s="132">
        <v>2108719.2419269998</v>
      </c>
      <c r="H9" s="151"/>
    </row>
    <row r="10" spans="1:9">
      <c r="A10" s="143" t="s">
        <v>180</v>
      </c>
      <c r="B10" s="160" t="s">
        <v>194</v>
      </c>
      <c r="C10" s="138">
        <v>874372.46</v>
      </c>
      <c r="D10" s="136">
        <v>33059.931125759846</v>
      </c>
      <c r="E10" s="177" t="s">
        <v>420</v>
      </c>
      <c r="F10" s="132">
        <v>11410839.300000001</v>
      </c>
      <c r="G10" s="132">
        <v>431442.64824741957</v>
      </c>
      <c r="H10" s="151"/>
    </row>
    <row r="11" spans="1:9">
      <c r="A11" s="143" t="s">
        <v>180</v>
      </c>
      <c r="B11" s="160" t="s">
        <v>195</v>
      </c>
      <c r="C11" s="138">
        <v>572048.1</v>
      </c>
      <c r="D11" s="136">
        <v>21629.078741365873</v>
      </c>
      <c r="E11" s="177" t="s">
        <v>523</v>
      </c>
      <c r="F11" s="132">
        <v>61273542.479999989</v>
      </c>
      <c r="G11" s="132">
        <v>2316746.2200000007</v>
      </c>
      <c r="H11" s="151"/>
    </row>
    <row r="12" spans="1:9">
      <c r="A12" s="143" t="s">
        <v>180</v>
      </c>
      <c r="B12" s="160" t="s">
        <v>196</v>
      </c>
      <c r="C12" s="138">
        <v>342011.46</v>
      </c>
      <c r="D12" s="136">
        <v>12931.417478337058</v>
      </c>
      <c r="E12" s="177" t="s">
        <v>547</v>
      </c>
      <c r="F12" s="132">
        <v>9701702.9699999988</v>
      </c>
      <c r="G12" s="132">
        <v>366820.37000000005</v>
      </c>
      <c r="H12" s="151"/>
    </row>
    <row r="13" spans="1:9">
      <c r="A13" s="143" t="s">
        <v>180</v>
      </c>
      <c r="B13" s="160" t="s">
        <v>197</v>
      </c>
      <c r="C13" s="138">
        <v>262042.97999999998</v>
      </c>
      <c r="D13" s="136">
        <v>9907.8176258992244</v>
      </c>
      <c r="E13" s="177" t="s">
        <v>555</v>
      </c>
      <c r="F13" s="132">
        <v>2858673.52</v>
      </c>
      <c r="G13" s="132">
        <v>108086.15</v>
      </c>
      <c r="H13" s="151"/>
    </row>
    <row r="14" spans="1:9">
      <c r="A14" s="143" t="s">
        <v>180</v>
      </c>
      <c r="B14" s="160" t="s">
        <v>198</v>
      </c>
      <c r="C14" s="138">
        <v>543123.2699999999</v>
      </c>
      <c r="D14" s="136">
        <v>20535.433948820242</v>
      </c>
      <c r="E14" s="177" t="s">
        <v>596</v>
      </c>
      <c r="F14" s="132">
        <v>32407586.370000001</v>
      </c>
      <c r="G14" s="132">
        <v>1225006.7700000005</v>
      </c>
      <c r="H14" s="151"/>
    </row>
    <row r="15" spans="1:9">
      <c r="A15" s="143" t="s">
        <v>180</v>
      </c>
      <c r="B15" s="160" t="s">
        <v>199</v>
      </c>
      <c r="C15" s="138">
        <v>287940.63</v>
      </c>
      <c r="D15" s="136">
        <v>10887.005059729237</v>
      </c>
      <c r="E15" s="177" t="s">
        <v>606</v>
      </c>
      <c r="F15" s="132">
        <v>43748888.289999999</v>
      </c>
      <c r="G15" s="132">
        <v>2187444.4145</v>
      </c>
      <c r="H15" s="151"/>
    </row>
    <row r="16" spans="1:9">
      <c r="A16" s="143" t="s">
        <v>180</v>
      </c>
      <c r="B16" s="160" t="s">
        <v>200</v>
      </c>
      <c r="C16" s="138">
        <v>373421.66</v>
      </c>
      <c r="D16" s="136">
        <v>14119.033850250624</v>
      </c>
      <c r="E16" s="177" t="s">
        <v>669</v>
      </c>
      <c r="F16" s="132">
        <v>17202602.990000002</v>
      </c>
      <c r="G16" s="132">
        <v>650430.41905189981</v>
      </c>
      <c r="H16" s="151"/>
    </row>
    <row r="17" spans="1:8">
      <c r="A17" s="143" t="s">
        <v>180</v>
      </c>
      <c r="B17" s="160" t="s">
        <v>201</v>
      </c>
      <c r="C17" s="138">
        <v>1276585.8399999999</v>
      </c>
      <c r="D17" s="136">
        <v>48267.576893398815</v>
      </c>
      <c r="E17" s="177" t="s">
        <v>725</v>
      </c>
      <c r="F17" s="132">
        <v>75730639.490000024</v>
      </c>
      <c r="G17" s="132">
        <v>3786531.9745</v>
      </c>
      <c r="H17" s="151"/>
    </row>
    <row r="18" spans="1:8">
      <c r="A18" s="143" t="s">
        <v>180</v>
      </c>
      <c r="B18" s="160" t="s">
        <v>202</v>
      </c>
      <c r="C18" s="138">
        <v>138963.62000000002</v>
      </c>
      <c r="D18" s="136">
        <v>5254.1999163448763</v>
      </c>
      <c r="E18" s="177" t="s">
        <v>754</v>
      </c>
      <c r="F18" s="132">
        <v>24228571.130000003</v>
      </c>
      <c r="G18" s="132">
        <v>916079.73999999987</v>
      </c>
      <c r="H18" s="151"/>
    </row>
    <row r="19" spans="1:8">
      <c r="A19" s="143" t="s">
        <v>180</v>
      </c>
      <c r="B19" s="160" t="s">
        <v>203</v>
      </c>
      <c r="C19" s="138">
        <v>330820.44</v>
      </c>
      <c r="D19" s="136">
        <v>12508.286184349365</v>
      </c>
      <c r="E19" s="177" t="s">
        <v>755</v>
      </c>
      <c r="F19" s="132">
        <v>6320400.1199999992</v>
      </c>
      <c r="G19" s="132">
        <v>465181.45</v>
      </c>
      <c r="H19" s="151"/>
    </row>
    <row r="20" spans="1:8">
      <c r="A20" s="143" t="s">
        <v>180</v>
      </c>
      <c r="B20" s="160" t="s">
        <v>204</v>
      </c>
      <c r="C20" s="138">
        <v>489283.29</v>
      </c>
      <c r="D20" s="136">
        <v>18499.749944531854</v>
      </c>
      <c r="E20" s="177" t="s">
        <v>768</v>
      </c>
      <c r="F20" s="132">
        <v>642255.72</v>
      </c>
      <c r="G20" s="132">
        <v>24283.62</v>
      </c>
      <c r="H20" s="151"/>
    </row>
    <row r="21" spans="1:8">
      <c r="A21" s="143" t="s">
        <v>180</v>
      </c>
      <c r="B21" s="160" t="s">
        <v>205</v>
      </c>
      <c r="C21" s="138">
        <v>581184.19999999995</v>
      </c>
      <c r="D21" s="136">
        <v>21974.513725397795</v>
      </c>
      <c r="E21" s="177" t="s">
        <v>791</v>
      </c>
      <c r="F21" s="132">
        <v>26356124.110000007</v>
      </c>
      <c r="G21" s="132">
        <v>1054244.98</v>
      </c>
      <c r="H21" s="151"/>
    </row>
    <row r="22" spans="1:8">
      <c r="A22" s="143" t="s">
        <v>180</v>
      </c>
      <c r="B22" s="160" t="s">
        <v>206</v>
      </c>
      <c r="C22" s="138">
        <v>558958.12</v>
      </c>
      <c r="D22" s="136">
        <v>21134.147968686259</v>
      </c>
      <c r="E22" s="177" t="s">
        <v>792</v>
      </c>
      <c r="F22" s="132">
        <v>528962057.8300001</v>
      </c>
      <c r="G22" s="132">
        <v>21804879.062016264</v>
      </c>
    </row>
    <row r="23" spans="1:8">
      <c r="A23" s="143" t="s">
        <v>180</v>
      </c>
      <c r="B23" s="160" t="s">
        <v>207</v>
      </c>
      <c r="C23" s="138">
        <v>707130.17</v>
      </c>
      <c r="D23" s="136">
        <v>26736.517658786797</v>
      </c>
    </row>
    <row r="24" spans="1:8">
      <c r="A24" s="143" t="s">
        <v>180</v>
      </c>
      <c r="B24" s="160" t="s">
        <v>208</v>
      </c>
      <c r="C24" s="138">
        <v>645800.32999999996</v>
      </c>
      <c r="D24" s="136">
        <v>24417.642832429763</v>
      </c>
    </row>
    <row r="25" spans="1:8">
      <c r="A25" s="143" t="s">
        <v>180</v>
      </c>
      <c r="B25" s="160" t="s">
        <v>209</v>
      </c>
      <c r="C25" s="138">
        <v>242343.88</v>
      </c>
      <c r="D25" s="136">
        <v>9162.9967182971541</v>
      </c>
    </row>
    <row r="26" spans="1:8" ht="15.75">
      <c r="A26" s="142" t="s">
        <v>179</v>
      </c>
      <c r="B26" s="140" t="s">
        <v>215</v>
      </c>
      <c r="C26" s="141">
        <v>392517.57</v>
      </c>
      <c r="D26" s="144">
        <v>14842.544146</v>
      </c>
    </row>
    <row r="27" spans="1:8" ht="15.75">
      <c r="A27" s="142" t="s">
        <v>179</v>
      </c>
      <c r="B27" s="140" t="s">
        <v>216</v>
      </c>
      <c r="C27" s="141">
        <v>524900.43000000005</v>
      </c>
      <c r="D27" s="144">
        <v>19846.606253999998</v>
      </c>
    </row>
    <row r="28" spans="1:8" ht="15.75">
      <c r="A28" s="142" t="s">
        <v>179</v>
      </c>
      <c r="B28" s="140" t="s">
        <v>217</v>
      </c>
      <c r="C28" s="141">
        <v>439485.54</v>
      </c>
      <c r="D28" s="144">
        <v>16617.923411999996</v>
      </c>
    </row>
    <row r="29" spans="1:8" ht="15.75">
      <c r="A29" s="142" t="s">
        <v>179</v>
      </c>
      <c r="B29" s="140" t="s">
        <v>218</v>
      </c>
      <c r="C29" s="141">
        <v>563995.4</v>
      </c>
      <c r="D29" s="144">
        <v>21324.396120000001</v>
      </c>
    </row>
    <row r="30" spans="1:8" ht="15.75">
      <c r="A30" s="142" t="s">
        <v>179</v>
      </c>
      <c r="B30" s="140" t="s">
        <v>219</v>
      </c>
      <c r="C30" s="141">
        <v>563082.63</v>
      </c>
      <c r="D30" s="144">
        <v>21289.893413999998</v>
      </c>
    </row>
    <row r="31" spans="1:8" ht="15.75">
      <c r="A31" s="142" t="s">
        <v>179</v>
      </c>
      <c r="B31" s="140" t="s">
        <v>220</v>
      </c>
      <c r="C31" s="141">
        <v>361394.21</v>
      </c>
      <c r="D31" s="144">
        <v>13666.071138000001</v>
      </c>
    </row>
    <row r="32" spans="1:8" ht="15.75">
      <c r="A32" s="142" t="s">
        <v>179</v>
      </c>
      <c r="B32" s="171" t="s">
        <v>221</v>
      </c>
      <c r="C32" s="172">
        <v>819836.09000000008</v>
      </c>
      <c r="D32" s="173">
        <v>30995.174201999995</v>
      </c>
    </row>
    <row r="33" spans="1:4" ht="15.75">
      <c r="A33" s="142" t="s">
        <v>179</v>
      </c>
      <c r="B33" s="171" t="s">
        <v>222</v>
      </c>
      <c r="C33" s="172">
        <v>364636.99</v>
      </c>
      <c r="D33" s="173">
        <v>13788.648222</v>
      </c>
    </row>
    <row r="34" spans="1:4" ht="15.75">
      <c r="A34" s="142" t="s">
        <v>179</v>
      </c>
      <c r="B34" s="171" t="s">
        <v>223</v>
      </c>
      <c r="C34" s="172">
        <v>855650.38</v>
      </c>
      <c r="D34" s="173">
        <v>32348.954364000001</v>
      </c>
    </row>
    <row r="35" spans="1:4" s="150" customFormat="1" ht="15.75">
      <c r="A35" s="142" t="s">
        <v>284</v>
      </c>
      <c r="B35" s="130" t="s">
        <v>285</v>
      </c>
      <c r="C35" s="174">
        <v>236240.75999999998</v>
      </c>
      <c r="D35" s="173">
        <f>0.04*C35</f>
        <v>9449.6304</v>
      </c>
    </row>
    <row r="36" spans="1:4" s="150" customFormat="1" ht="15.75">
      <c r="A36" s="142" t="s">
        <v>284</v>
      </c>
      <c r="B36" s="130" t="s">
        <v>286</v>
      </c>
      <c r="C36" s="174">
        <v>357897.93000000005</v>
      </c>
      <c r="D36" s="173">
        <f t="shared" ref="D36:D66" si="0">0.04*C36</f>
        <v>14315.917200000002</v>
      </c>
    </row>
    <row r="37" spans="1:4" s="150" customFormat="1" ht="15.75">
      <c r="A37" s="142" t="s">
        <v>284</v>
      </c>
      <c r="B37" s="130" t="s">
        <v>287</v>
      </c>
      <c r="C37" s="174">
        <v>233927.34</v>
      </c>
      <c r="D37" s="173">
        <f t="shared" si="0"/>
        <v>9357.0936000000002</v>
      </c>
    </row>
    <row r="38" spans="1:4" s="150" customFormat="1" ht="15.75">
      <c r="A38" s="142" t="s">
        <v>284</v>
      </c>
      <c r="B38" s="130" t="s">
        <v>288</v>
      </c>
      <c r="C38" s="174">
        <v>691605.59</v>
      </c>
      <c r="D38" s="173">
        <f t="shared" si="0"/>
        <v>27664.223599999998</v>
      </c>
    </row>
    <row r="39" spans="1:4" s="150" customFormat="1" ht="15.75">
      <c r="A39" s="142" t="s">
        <v>284</v>
      </c>
      <c r="B39" s="130" t="s">
        <v>289</v>
      </c>
      <c r="C39" s="174">
        <v>2263408.5399999996</v>
      </c>
      <c r="D39" s="173">
        <f t="shared" si="0"/>
        <v>90536.341599999985</v>
      </c>
    </row>
    <row r="40" spans="1:4" s="150" customFormat="1" ht="15.75">
      <c r="A40" s="142" t="s">
        <v>284</v>
      </c>
      <c r="B40" s="130" t="s">
        <v>290</v>
      </c>
      <c r="C40" s="174">
        <v>979526.08</v>
      </c>
      <c r="D40" s="173">
        <f t="shared" si="0"/>
        <v>39181.0432</v>
      </c>
    </row>
    <row r="41" spans="1:4" s="150" customFormat="1" ht="15.75">
      <c r="A41" s="142" t="s">
        <v>284</v>
      </c>
      <c r="B41" s="130" t="s">
        <v>291</v>
      </c>
      <c r="C41" s="174">
        <v>614041.59999999998</v>
      </c>
      <c r="D41" s="173">
        <f t="shared" si="0"/>
        <v>24561.664000000001</v>
      </c>
    </row>
    <row r="42" spans="1:4" s="150" customFormat="1" ht="15.75">
      <c r="A42" s="142" t="s">
        <v>284</v>
      </c>
      <c r="B42" s="130" t="s">
        <v>292</v>
      </c>
      <c r="C42" s="174">
        <v>1341444.9400000002</v>
      </c>
      <c r="D42" s="173">
        <f t="shared" si="0"/>
        <v>53657.797600000005</v>
      </c>
    </row>
    <row r="43" spans="1:4" s="150" customFormat="1" ht="15.75">
      <c r="A43" s="142" t="s">
        <v>284</v>
      </c>
      <c r="B43" s="130" t="s">
        <v>293</v>
      </c>
      <c r="C43" s="174">
        <v>1792256.42</v>
      </c>
      <c r="D43" s="173">
        <f t="shared" si="0"/>
        <v>71690.256800000003</v>
      </c>
    </row>
    <row r="44" spans="1:4" s="150" customFormat="1" ht="15.75">
      <c r="A44" s="142" t="s">
        <v>284</v>
      </c>
      <c r="B44" s="130" t="s">
        <v>294</v>
      </c>
      <c r="C44" s="174">
        <v>1880312.11</v>
      </c>
      <c r="D44" s="173">
        <f t="shared" si="0"/>
        <v>75212.484400000001</v>
      </c>
    </row>
    <row r="45" spans="1:4" s="150" customFormat="1" ht="15.75">
      <c r="A45" s="142" t="s">
        <v>284</v>
      </c>
      <c r="B45" s="130" t="s">
        <v>295</v>
      </c>
      <c r="C45" s="174">
        <v>1472874.23</v>
      </c>
      <c r="D45" s="173">
        <f t="shared" si="0"/>
        <v>58914.9692</v>
      </c>
    </row>
    <row r="46" spans="1:4" s="150" customFormat="1" ht="15.75">
      <c r="A46" s="142" t="s">
        <v>284</v>
      </c>
      <c r="B46" s="130" t="s">
        <v>296</v>
      </c>
      <c r="C46" s="174">
        <v>682502.41999999993</v>
      </c>
      <c r="D46" s="173">
        <f t="shared" si="0"/>
        <v>27300.096799999999</v>
      </c>
    </row>
    <row r="47" spans="1:4" s="150" customFormat="1" ht="15.75">
      <c r="A47" s="142" t="s">
        <v>284</v>
      </c>
      <c r="B47" s="130" t="s">
        <v>297</v>
      </c>
      <c r="C47" s="174">
        <v>481337.93</v>
      </c>
      <c r="D47" s="173">
        <f t="shared" si="0"/>
        <v>19253.517199999998</v>
      </c>
    </row>
    <row r="48" spans="1:4" s="150" customFormat="1" ht="15.75">
      <c r="A48" s="142" t="s">
        <v>284</v>
      </c>
      <c r="B48" s="130" t="s">
        <v>298</v>
      </c>
      <c r="C48" s="174">
        <v>348562.51</v>
      </c>
      <c r="D48" s="173">
        <f t="shared" si="0"/>
        <v>13942.500400000001</v>
      </c>
    </row>
    <row r="49" spans="1:6" s="150" customFormat="1" ht="15.75">
      <c r="A49" s="142" t="s">
        <v>284</v>
      </c>
      <c r="B49" s="130" t="s">
        <v>299</v>
      </c>
      <c r="C49" s="174">
        <v>757238.44</v>
      </c>
      <c r="D49" s="173">
        <f t="shared" si="0"/>
        <v>30289.5376</v>
      </c>
    </row>
    <row r="50" spans="1:6" s="150" customFormat="1" ht="15.75">
      <c r="A50" s="142" t="s">
        <v>284</v>
      </c>
      <c r="B50" s="130" t="s">
        <v>300</v>
      </c>
      <c r="C50" s="174">
        <v>702851.78</v>
      </c>
      <c r="D50" s="173">
        <f t="shared" si="0"/>
        <v>28114.071200000002</v>
      </c>
    </row>
    <row r="51" spans="1:6" s="150" customFormat="1" ht="15.75">
      <c r="A51" s="142" t="s">
        <v>284</v>
      </c>
      <c r="B51" s="130" t="s">
        <v>301</v>
      </c>
      <c r="C51" s="174">
        <v>581039.55999999994</v>
      </c>
      <c r="D51" s="173">
        <f t="shared" si="0"/>
        <v>23241.582399999999</v>
      </c>
    </row>
    <row r="52" spans="1:6" s="150" customFormat="1" ht="15.75">
      <c r="A52" s="142" t="s">
        <v>284</v>
      </c>
      <c r="B52" s="130" t="s">
        <v>302</v>
      </c>
      <c r="C52" s="174">
        <v>848215.38</v>
      </c>
      <c r="D52" s="173">
        <f t="shared" si="0"/>
        <v>33928.6152</v>
      </c>
    </row>
    <row r="53" spans="1:6" s="150" customFormat="1" ht="15.75">
      <c r="A53" s="142" t="s">
        <v>284</v>
      </c>
      <c r="B53" s="130" t="s">
        <v>303</v>
      </c>
      <c r="C53" s="174">
        <v>2616124.7600000002</v>
      </c>
      <c r="D53" s="173">
        <f t="shared" si="0"/>
        <v>104644.99040000001</v>
      </c>
    </row>
    <row r="54" spans="1:6" s="150" customFormat="1" ht="15.75">
      <c r="A54" s="142" t="s">
        <v>284</v>
      </c>
      <c r="B54" s="130" t="s">
        <v>304</v>
      </c>
      <c r="C54" s="174">
        <v>880696.53</v>
      </c>
      <c r="D54" s="173">
        <f t="shared" si="0"/>
        <v>35227.861199999999</v>
      </c>
    </row>
    <row r="55" spans="1:6" s="150" customFormat="1" ht="15.75">
      <c r="A55" s="142" t="s">
        <v>284</v>
      </c>
      <c r="B55" s="130" t="s">
        <v>305</v>
      </c>
      <c r="C55" s="174">
        <v>342976.11</v>
      </c>
      <c r="D55" s="173">
        <f t="shared" si="0"/>
        <v>13719.044399999999</v>
      </c>
    </row>
    <row r="56" spans="1:6" s="150" customFormat="1" ht="15.75">
      <c r="A56" s="142" t="s">
        <v>284</v>
      </c>
      <c r="B56" s="130" t="s">
        <v>306</v>
      </c>
      <c r="C56" s="174">
        <v>1060805.1599999999</v>
      </c>
      <c r="D56" s="173">
        <f t="shared" si="0"/>
        <v>42432.206399999995</v>
      </c>
    </row>
    <row r="57" spans="1:6" s="150" customFormat="1" ht="15.75">
      <c r="A57" s="142" t="s">
        <v>284</v>
      </c>
      <c r="B57" s="130" t="s">
        <v>307</v>
      </c>
      <c r="C57" s="174">
        <v>296310.00999999995</v>
      </c>
      <c r="D57" s="173">
        <f t="shared" si="0"/>
        <v>11852.400399999999</v>
      </c>
    </row>
    <row r="58" spans="1:6" s="150" customFormat="1" ht="15.75">
      <c r="A58" s="142" t="s">
        <v>284</v>
      </c>
      <c r="B58" s="130" t="s">
        <v>308</v>
      </c>
      <c r="C58" s="174">
        <v>713398.75999999989</v>
      </c>
      <c r="D58" s="173">
        <f t="shared" si="0"/>
        <v>28535.950399999998</v>
      </c>
      <c r="E58" s="152"/>
      <c r="F58" s="151">
        <f>E58*3.78/100</f>
        <v>0</v>
      </c>
    </row>
    <row r="59" spans="1:6" s="150" customFormat="1" ht="15.75">
      <c r="A59" s="142" t="s">
        <v>284</v>
      </c>
      <c r="B59" s="130" t="s">
        <v>309</v>
      </c>
      <c r="C59" s="174">
        <v>410056.73000000004</v>
      </c>
      <c r="D59" s="173">
        <f t="shared" si="0"/>
        <v>16402.269200000002</v>
      </c>
    </row>
    <row r="60" spans="1:6" s="150" customFormat="1" ht="15.75">
      <c r="A60" s="142" t="s">
        <v>284</v>
      </c>
      <c r="B60" s="130" t="s">
        <v>310</v>
      </c>
      <c r="C60" s="174">
        <v>1003194.17</v>
      </c>
      <c r="D60" s="173">
        <f t="shared" si="0"/>
        <v>40127.766800000005</v>
      </c>
    </row>
    <row r="61" spans="1:6" s="150" customFormat="1" ht="15.75">
      <c r="A61" s="142" t="s">
        <v>284</v>
      </c>
      <c r="B61" s="130" t="s">
        <v>311</v>
      </c>
      <c r="C61" s="174">
        <v>186483.97999999998</v>
      </c>
      <c r="D61" s="173">
        <f t="shared" si="0"/>
        <v>7459.359199999999</v>
      </c>
    </row>
    <row r="62" spans="1:6" s="150" customFormat="1" ht="15.75">
      <c r="A62" s="142" t="s">
        <v>284</v>
      </c>
      <c r="B62" s="130" t="s">
        <v>312</v>
      </c>
      <c r="C62" s="174">
        <v>631149.62</v>
      </c>
      <c r="D62" s="173">
        <f t="shared" si="0"/>
        <v>25245.984800000002</v>
      </c>
    </row>
    <row r="63" spans="1:6" s="150" customFormat="1" ht="15.75">
      <c r="A63" s="142" t="s">
        <v>284</v>
      </c>
      <c r="B63" s="130" t="s">
        <v>313</v>
      </c>
      <c r="C63" s="174">
        <v>525114.68999999994</v>
      </c>
      <c r="D63" s="173">
        <f t="shared" si="0"/>
        <v>21004.587599999999</v>
      </c>
    </row>
    <row r="64" spans="1:6" s="150" customFormat="1" ht="15.75">
      <c r="A64" s="142" t="s">
        <v>284</v>
      </c>
      <c r="B64" s="130" t="s">
        <v>314</v>
      </c>
      <c r="C64" s="174">
        <v>771759.30999999994</v>
      </c>
      <c r="D64" s="173">
        <f t="shared" si="0"/>
        <v>30870.372399999997</v>
      </c>
    </row>
    <row r="65" spans="1:5" s="150" customFormat="1" ht="15.75">
      <c r="A65" s="142" t="s">
        <v>284</v>
      </c>
      <c r="B65" s="130" t="s">
        <v>315</v>
      </c>
      <c r="C65" s="174">
        <v>989128.96</v>
      </c>
      <c r="D65" s="173">
        <f t="shared" si="0"/>
        <v>39565.1584</v>
      </c>
    </row>
    <row r="66" spans="1:5" s="150" customFormat="1" ht="15.75">
      <c r="A66" s="142" t="s">
        <v>284</v>
      </c>
      <c r="B66" s="130" t="s">
        <v>316</v>
      </c>
      <c r="C66" s="174">
        <v>575054.21</v>
      </c>
      <c r="D66" s="173">
        <f t="shared" si="0"/>
        <v>23002.168399999999</v>
      </c>
      <c r="E66" s="152"/>
    </row>
    <row r="67" spans="1:5">
      <c r="A67" s="142" t="s">
        <v>178</v>
      </c>
      <c r="B67" s="148" t="s">
        <v>224</v>
      </c>
      <c r="C67" s="141">
        <v>856621.28</v>
      </c>
      <c r="D67" s="149">
        <v>32388.76</v>
      </c>
    </row>
    <row r="68" spans="1:5">
      <c r="A68" s="142" t="s">
        <v>178</v>
      </c>
      <c r="B68" s="148" t="s">
        <v>225</v>
      </c>
      <c r="C68" s="141">
        <v>412893.55</v>
      </c>
      <c r="D68" s="149">
        <v>15611.46</v>
      </c>
    </row>
    <row r="69" spans="1:5">
      <c r="A69" s="142" t="s">
        <v>178</v>
      </c>
      <c r="B69" s="148" t="s">
        <v>226</v>
      </c>
      <c r="C69" s="141">
        <v>614621.32999999996</v>
      </c>
      <c r="D69" s="149">
        <v>23238.77</v>
      </c>
    </row>
    <row r="70" spans="1:5">
      <c r="A70" s="142" t="s">
        <v>178</v>
      </c>
      <c r="B70" s="148" t="s">
        <v>227</v>
      </c>
      <c r="C70" s="141">
        <v>1200648.8199999998</v>
      </c>
      <c r="D70" s="149">
        <v>45396.41</v>
      </c>
    </row>
    <row r="71" spans="1:5">
      <c r="A71" s="142" t="s">
        <v>178</v>
      </c>
      <c r="B71" s="148" t="s">
        <v>228</v>
      </c>
      <c r="C71" s="141">
        <v>1099431.1199999999</v>
      </c>
      <c r="D71" s="149">
        <v>41569.379999999997</v>
      </c>
    </row>
    <row r="72" spans="1:5">
      <c r="A72" s="142" t="s">
        <v>178</v>
      </c>
      <c r="B72" s="148" t="s">
        <v>229</v>
      </c>
      <c r="C72" s="141">
        <v>552645.47</v>
      </c>
      <c r="D72" s="149">
        <v>20895.47</v>
      </c>
    </row>
    <row r="73" spans="1:5">
      <c r="A73" s="142" t="s">
        <v>178</v>
      </c>
      <c r="B73" s="148" t="s">
        <v>230</v>
      </c>
      <c r="C73" s="141">
        <v>832635.4</v>
      </c>
      <c r="D73" s="149">
        <v>31481.86</v>
      </c>
    </row>
    <row r="74" spans="1:5">
      <c r="A74" s="142" t="s">
        <v>178</v>
      </c>
      <c r="B74" s="148" t="s">
        <v>231</v>
      </c>
      <c r="C74" s="141">
        <v>618125.89</v>
      </c>
      <c r="D74" s="149">
        <v>23371.279999999999</v>
      </c>
    </row>
    <row r="75" spans="1:5">
      <c r="A75" s="142" t="s">
        <v>178</v>
      </c>
      <c r="B75" s="148" t="s">
        <v>232</v>
      </c>
      <c r="C75" s="141">
        <v>688132.28</v>
      </c>
      <c r="D75" s="149">
        <v>26018.21</v>
      </c>
    </row>
    <row r="76" spans="1:5">
      <c r="A76" s="142" t="s">
        <v>178</v>
      </c>
      <c r="B76" s="148" t="s">
        <v>233</v>
      </c>
      <c r="C76" s="141">
        <v>632257.30000000005</v>
      </c>
      <c r="D76" s="149">
        <v>23905.58</v>
      </c>
    </row>
    <row r="77" spans="1:5">
      <c r="A77" s="142" t="s">
        <v>178</v>
      </c>
      <c r="B77" s="148" t="s">
        <v>234</v>
      </c>
      <c r="C77" s="141">
        <v>372168.26</v>
      </c>
      <c r="D77" s="149">
        <v>14071.64</v>
      </c>
    </row>
    <row r="78" spans="1:5">
      <c r="A78" s="142" t="s">
        <v>178</v>
      </c>
      <c r="B78" s="148" t="s">
        <v>235</v>
      </c>
      <c r="C78" s="141">
        <v>1634045.71</v>
      </c>
      <c r="D78" s="149">
        <v>61783.1</v>
      </c>
    </row>
    <row r="79" spans="1:5">
      <c r="A79" s="142" t="s">
        <v>178</v>
      </c>
      <c r="B79" s="148" t="s">
        <v>236</v>
      </c>
      <c r="C79" s="141">
        <v>1245855.6800000002</v>
      </c>
      <c r="D79" s="149">
        <v>47105.67</v>
      </c>
    </row>
    <row r="80" spans="1:5">
      <c r="A80" s="142" t="s">
        <v>178</v>
      </c>
      <c r="B80" s="148" t="s">
        <v>237</v>
      </c>
      <c r="C80" s="141">
        <v>997476.00999999989</v>
      </c>
      <c r="D80" s="149">
        <v>37714.46</v>
      </c>
    </row>
    <row r="81" spans="1:4">
      <c r="A81" s="142" t="s">
        <v>178</v>
      </c>
      <c r="B81" s="148" t="s">
        <v>238</v>
      </c>
      <c r="C81" s="141">
        <v>954907.61</v>
      </c>
      <c r="D81" s="149">
        <v>36104.959999999999</v>
      </c>
    </row>
    <row r="82" spans="1:4">
      <c r="A82" s="142" t="s">
        <v>178</v>
      </c>
      <c r="B82" s="148" t="s">
        <v>239</v>
      </c>
      <c r="C82" s="141">
        <v>1168123.8299999998</v>
      </c>
      <c r="D82" s="149">
        <v>44166.64</v>
      </c>
    </row>
    <row r="83" spans="1:4">
      <c r="A83" s="142" t="s">
        <v>178</v>
      </c>
      <c r="B83" s="148" t="s">
        <v>240</v>
      </c>
      <c r="C83" s="141">
        <v>2703862.93</v>
      </c>
      <c r="D83" s="149">
        <v>102232.77</v>
      </c>
    </row>
    <row r="84" spans="1:4">
      <c r="A84" s="142" t="s">
        <v>178</v>
      </c>
      <c r="B84" s="148" t="s">
        <v>241</v>
      </c>
      <c r="C84" s="141">
        <v>2865331.0399999996</v>
      </c>
      <c r="D84" s="149">
        <v>108337.87</v>
      </c>
    </row>
    <row r="85" spans="1:4">
      <c r="A85" s="142" t="s">
        <v>178</v>
      </c>
      <c r="B85" s="148" t="s">
        <v>242</v>
      </c>
      <c r="C85" s="141">
        <v>1131891.76</v>
      </c>
      <c r="D85" s="149">
        <v>42796.71</v>
      </c>
    </row>
    <row r="86" spans="1:4">
      <c r="A86" s="142" t="s">
        <v>178</v>
      </c>
      <c r="B86" s="148" t="s">
        <v>243</v>
      </c>
      <c r="C86" s="141">
        <v>811598.67</v>
      </c>
      <c r="D86" s="149">
        <v>30686.46</v>
      </c>
    </row>
    <row r="87" spans="1:4">
      <c r="A87" s="142" t="s">
        <v>178</v>
      </c>
      <c r="B87" s="148" t="s">
        <v>244</v>
      </c>
      <c r="C87" s="141">
        <v>1561275.4999999998</v>
      </c>
      <c r="D87" s="149">
        <v>59031.66</v>
      </c>
    </row>
    <row r="88" spans="1:4">
      <c r="A88" s="142" t="s">
        <v>178</v>
      </c>
      <c r="B88" s="148" t="s">
        <v>245</v>
      </c>
      <c r="C88" s="141">
        <v>17427174.669999998</v>
      </c>
      <c r="D88" s="149">
        <v>658919.63</v>
      </c>
    </row>
    <row r="89" spans="1:4">
      <c r="A89" s="142" t="s">
        <v>178</v>
      </c>
      <c r="B89" s="148" t="s">
        <v>246</v>
      </c>
      <c r="C89" s="141">
        <v>790745.84000000008</v>
      </c>
      <c r="D89" s="149">
        <v>29898.02</v>
      </c>
    </row>
    <row r="90" spans="1:4">
      <c r="A90" s="142" t="s">
        <v>178</v>
      </c>
      <c r="B90" s="148" t="s">
        <v>247</v>
      </c>
      <c r="C90" s="141">
        <v>1741902.92</v>
      </c>
      <c r="D90" s="149">
        <v>65861.17</v>
      </c>
    </row>
    <row r="91" spans="1:4">
      <c r="A91" s="142" t="s">
        <v>178</v>
      </c>
      <c r="B91" s="148" t="s">
        <v>248</v>
      </c>
      <c r="C91" s="141">
        <v>774096.42</v>
      </c>
      <c r="D91" s="149">
        <v>29268.5</v>
      </c>
    </row>
    <row r="92" spans="1:4">
      <c r="A92" s="142" t="s">
        <v>178</v>
      </c>
      <c r="B92" s="148" t="s">
        <v>249</v>
      </c>
      <c r="C92" s="141">
        <v>2379819.77</v>
      </c>
      <c r="D92" s="149">
        <v>89980.74</v>
      </c>
    </row>
    <row r="93" spans="1:4">
      <c r="A93" s="142" t="s">
        <v>178</v>
      </c>
      <c r="B93" s="148" t="s">
        <v>250</v>
      </c>
      <c r="C93" s="141">
        <v>1757102.2499999998</v>
      </c>
      <c r="D93" s="149">
        <v>66435.850000000006</v>
      </c>
    </row>
    <row r="94" spans="1:4">
      <c r="A94" s="142" t="s">
        <v>178</v>
      </c>
      <c r="B94" s="148" t="s">
        <v>251</v>
      </c>
      <c r="C94" s="141">
        <v>2739803.9799999995</v>
      </c>
      <c r="D94" s="149">
        <v>103591.7</v>
      </c>
    </row>
    <row r="95" spans="1:4">
      <c r="A95" s="142" t="s">
        <v>178</v>
      </c>
      <c r="B95" s="148" t="s">
        <v>252</v>
      </c>
      <c r="C95" s="141">
        <v>2098192.19</v>
      </c>
      <c r="D95" s="149">
        <v>79332.429999999993</v>
      </c>
    </row>
    <row r="96" spans="1:4">
      <c r="A96" s="142" t="s">
        <v>178</v>
      </c>
      <c r="B96" s="148" t="s">
        <v>253</v>
      </c>
      <c r="C96" s="141">
        <v>2270733.33</v>
      </c>
      <c r="D96" s="149">
        <v>85856.19</v>
      </c>
    </row>
    <row r="97" spans="1:4">
      <c r="A97" s="142" t="s">
        <v>178</v>
      </c>
      <c r="B97" s="148" t="s">
        <v>254</v>
      </c>
      <c r="C97" s="141">
        <v>2643542.71</v>
      </c>
      <c r="D97" s="149">
        <v>99952.07</v>
      </c>
    </row>
    <row r="98" spans="1:4">
      <c r="A98" s="142" t="s">
        <v>178</v>
      </c>
      <c r="B98" s="148" t="s">
        <v>255</v>
      </c>
      <c r="C98" s="141">
        <v>944342.42</v>
      </c>
      <c r="D98" s="149">
        <v>35705.49</v>
      </c>
    </row>
    <row r="99" spans="1:4">
      <c r="A99" s="142" t="s">
        <v>178</v>
      </c>
      <c r="B99" s="148" t="s">
        <v>256</v>
      </c>
      <c r="C99" s="141">
        <v>807199.14</v>
      </c>
      <c r="D99" s="149">
        <v>30520.11</v>
      </c>
    </row>
    <row r="100" spans="1:4">
      <c r="A100" s="142" t="s">
        <v>178</v>
      </c>
      <c r="B100" s="148" t="s">
        <v>257</v>
      </c>
      <c r="C100" s="141">
        <v>1500605.6700000002</v>
      </c>
      <c r="D100" s="149">
        <v>56737.74</v>
      </c>
    </row>
    <row r="101" spans="1:4">
      <c r="A101" s="142" t="s">
        <v>178</v>
      </c>
      <c r="B101" s="148" t="s">
        <v>258</v>
      </c>
      <c r="C101" s="141">
        <v>1488270.02</v>
      </c>
      <c r="D101" s="149">
        <v>56271.33</v>
      </c>
    </row>
    <row r="102" spans="1:4">
      <c r="A102" s="142" t="s">
        <v>178</v>
      </c>
      <c r="B102" s="148" t="s">
        <v>259</v>
      </c>
      <c r="C102" s="141">
        <v>900337.49000000011</v>
      </c>
      <c r="D102" s="149">
        <v>34041.67</v>
      </c>
    </row>
    <row r="103" spans="1:4">
      <c r="A103" s="142" t="s">
        <v>178</v>
      </c>
      <c r="B103" s="148" t="s">
        <v>260</v>
      </c>
      <c r="C103" s="141">
        <v>959188.6</v>
      </c>
      <c r="D103" s="149">
        <v>36266.82</v>
      </c>
    </row>
    <row r="104" spans="1:4">
      <c r="A104" s="142" t="s">
        <v>178</v>
      </c>
      <c r="B104" s="148" t="s">
        <v>261</v>
      </c>
      <c r="C104" s="141">
        <v>1887620.1099999999</v>
      </c>
      <c r="D104" s="149">
        <v>71370.720000000001</v>
      </c>
    </row>
    <row r="105" spans="1:4">
      <c r="A105" s="142" t="s">
        <v>178</v>
      </c>
      <c r="B105" s="148" t="s">
        <v>262</v>
      </c>
      <c r="C105" s="141">
        <v>936788.5199999999</v>
      </c>
      <c r="D105" s="149">
        <v>35419.879999999997</v>
      </c>
    </row>
    <row r="106" spans="1:4">
      <c r="A106" s="142" t="s">
        <v>178</v>
      </c>
      <c r="B106" s="148" t="s">
        <v>263</v>
      </c>
      <c r="C106" s="141">
        <v>692687.99000000011</v>
      </c>
      <c r="D106" s="149">
        <v>26190.46</v>
      </c>
    </row>
    <row r="107" spans="1:4">
      <c r="A107" s="142" t="s">
        <v>178</v>
      </c>
      <c r="B107" s="148" t="s">
        <v>264</v>
      </c>
      <c r="C107" s="141">
        <v>928242.78999999992</v>
      </c>
      <c r="D107" s="149">
        <v>35096.76</v>
      </c>
    </row>
    <row r="108" spans="1:4">
      <c r="A108" s="142" t="s">
        <v>178</v>
      </c>
      <c r="B108" s="148" t="s">
        <v>265</v>
      </c>
      <c r="C108" s="141">
        <v>1535321.31</v>
      </c>
      <c r="D108" s="149">
        <v>58050.34</v>
      </c>
    </row>
    <row r="109" spans="1:4">
      <c r="A109" s="142" t="s">
        <v>178</v>
      </c>
      <c r="B109" s="148" t="s">
        <v>266</v>
      </c>
      <c r="C109" s="141">
        <v>1261416.26</v>
      </c>
      <c r="D109" s="149">
        <v>47694.02</v>
      </c>
    </row>
    <row r="110" spans="1:4">
      <c r="A110" s="142" t="s">
        <v>178</v>
      </c>
      <c r="B110" s="148" t="s">
        <v>267</v>
      </c>
      <c r="C110" s="141">
        <v>1283501.53</v>
      </c>
      <c r="D110" s="149">
        <v>48529.06</v>
      </c>
    </row>
    <row r="111" spans="1:4">
      <c r="A111" s="142" t="s">
        <v>178</v>
      </c>
      <c r="B111" s="148" t="s">
        <v>268</v>
      </c>
      <c r="C111" s="141">
        <v>699265.78999999992</v>
      </c>
      <c r="D111" s="149">
        <v>26439.17</v>
      </c>
    </row>
    <row r="112" spans="1:4">
      <c r="A112" s="142" t="s">
        <v>178</v>
      </c>
      <c r="B112" s="148" t="s">
        <v>269</v>
      </c>
      <c r="C112" s="141">
        <v>100538.93000000001</v>
      </c>
      <c r="D112" s="149">
        <v>3801.37</v>
      </c>
    </row>
    <row r="113" spans="1:4">
      <c r="A113" s="142" t="s">
        <v>178</v>
      </c>
      <c r="B113" s="148" t="s">
        <v>270</v>
      </c>
      <c r="C113" s="141">
        <v>1155815.04</v>
      </c>
      <c r="D113" s="149">
        <v>43701.25</v>
      </c>
    </row>
    <row r="114" spans="1:4">
      <c r="A114" s="142" t="s">
        <v>178</v>
      </c>
      <c r="B114" s="148" t="s">
        <v>271</v>
      </c>
      <c r="C114" s="141">
        <v>1249833.67</v>
      </c>
      <c r="D114" s="149">
        <v>47256.08</v>
      </c>
    </row>
    <row r="115" spans="1:4">
      <c r="A115" s="142" t="s">
        <v>178</v>
      </c>
      <c r="B115" s="148" t="s">
        <v>272</v>
      </c>
      <c r="C115" s="141">
        <v>1274515.9000000001</v>
      </c>
      <c r="D115" s="149">
        <v>48189.31</v>
      </c>
    </row>
    <row r="116" spans="1:4">
      <c r="A116" s="142" t="s">
        <v>178</v>
      </c>
      <c r="B116" s="148" t="s">
        <v>273</v>
      </c>
      <c r="C116" s="141">
        <v>966587.49</v>
      </c>
      <c r="D116" s="149">
        <v>36546.57</v>
      </c>
    </row>
    <row r="117" spans="1:4">
      <c r="A117" s="142" t="s">
        <v>178</v>
      </c>
      <c r="B117" s="148" t="s">
        <v>274</v>
      </c>
      <c r="C117" s="141">
        <v>1009799.74</v>
      </c>
      <c r="D117" s="149">
        <v>38180.42</v>
      </c>
    </row>
    <row r="118" spans="1:4">
      <c r="A118" s="142" t="s">
        <v>178</v>
      </c>
      <c r="B118" s="148" t="s">
        <v>275</v>
      </c>
      <c r="C118" s="141">
        <v>226937.90999999997</v>
      </c>
      <c r="D118" s="149">
        <v>8580.5</v>
      </c>
    </row>
    <row r="119" spans="1:4">
      <c r="A119" s="142" t="s">
        <v>178</v>
      </c>
      <c r="B119" s="148" t="s">
        <v>276</v>
      </c>
      <c r="C119" s="141">
        <v>894681.36</v>
      </c>
      <c r="D119" s="149">
        <v>33827.81</v>
      </c>
    </row>
    <row r="120" spans="1:4">
      <c r="A120" s="142" t="s">
        <v>178</v>
      </c>
      <c r="B120" s="148" t="s">
        <v>277</v>
      </c>
      <c r="C120" s="141">
        <v>991540.33</v>
      </c>
      <c r="D120" s="149">
        <v>37490.04</v>
      </c>
    </row>
    <row r="121" spans="1:4">
      <c r="A121" s="142" t="s">
        <v>178</v>
      </c>
      <c r="B121" s="148" t="s">
        <v>278</v>
      </c>
      <c r="C121" s="141">
        <v>1728594.32</v>
      </c>
      <c r="D121" s="149">
        <v>65357.97</v>
      </c>
    </row>
    <row r="122" spans="1:4">
      <c r="A122" s="142" t="s">
        <v>178</v>
      </c>
      <c r="B122" s="148" t="s">
        <v>279</v>
      </c>
      <c r="C122" s="141">
        <v>836304.20000000007</v>
      </c>
      <c r="D122" s="149">
        <v>31620.57</v>
      </c>
    </row>
    <row r="123" spans="1:4">
      <c r="A123" s="142" t="s">
        <v>178</v>
      </c>
      <c r="B123" s="148" t="s">
        <v>280</v>
      </c>
      <c r="C123" s="141">
        <v>639831.48</v>
      </c>
      <c r="D123" s="149">
        <v>24191.96</v>
      </c>
    </row>
    <row r="124" spans="1:4">
      <c r="A124" s="142" t="s">
        <v>178</v>
      </c>
      <c r="B124" s="148" t="s">
        <v>281</v>
      </c>
      <c r="C124" s="141">
        <v>1163265.3500000001</v>
      </c>
      <c r="D124" s="149">
        <v>43982.94</v>
      </c>
    </row>
    <row r="125" spans="1:4">
      <c r="A125" s="142" t="s">
        <v>178</v>
      </c>
      <c r="B125" s="148" t="s">
        <v>282</v>
      </c>
      <c r="C125" s="141">
        <v>509997.04000000004</v>
      </c>
      <c r="D125" s="149">
        <v>19282.93</v>
      </c>
    </row>
    <row r="126" spans="1:4">
      <c r="A126" s="142" t="s">
        <v>178</v>
      </c>
      <c r="B126" s="148" t="s">
        <v>283</v>
      </c>
      <c r="C126" s="141">
        <v>723952.85000000009</v>
      </c>
      <c r="D126" s="149">
        <v>27372.58</v>
      </c>
    </row>
    <row r="127" spans="1:4">
      <c r="A127" s="142" t="s">
        <v>317</v>
      </c>
      <c r="B127" s="157" t="s">
        <v>345</v>
      </c>
      <c r="C127" s="158">
        <v>330912.76999999996</v>
      </c>
      <c r="D127" s="136">
        <v>12511.777171978203</v>
      </c>
    </row>
    <row r="128" spans="1:4">
      <c r="A128" s="142" t="s">
        <v>317</v>
      </c>
      <c r="B128" s="157" t="s">
        <v>346</v>
      </c>
      <c r="C128" s="158">
        <v>580748.36</v>
      </c>
      <c r="D128" s="136">
        <v>21958.034660650232</v>
      </c>
    </row>
    <row r="129" spans="1:4">
      <c r="A129" s="142" t="s">
        <v>317</v>
      </c>
      <c r="B129" s="157" t="s">
        <v>340</v>
      </c>
      <c r="C129" s="158">
        <v>371009.23000000004</v>
      </c>
      <c r="D129" s="136">
        <v>5851.1735467323497</v>
      </c>
    </row>
    <row r="130" spans="1:4">
      <c r="A130" s="142" t="s">
        <v>317</v>
      </c>
      <c r="B130" s="157" t="s">
        <v>347</v>
      </c>
      <c r="C130" s="158">
        <v>154752.44</v>
      </c>
      <c r="D130" s="136">
        <v>43389.623622827523</v>
      </c>
    </row>
    <row r="131" spans="1:4">
      <c r="A131" s="142" t="s">
        <v>317</v>
      </c>
      <c r="B131" s="157" t="s">
        <v>348</v>
      </c>
      <c r="C131" s="158">
        <v>1147573.23</v>
      </c>
      <c r="D131" s="136">
        <v>14027.820124642547</v>
      </c>
    </row>
    <row r="132" spans="1:4">
      <c r="A132" s="142" t="s">
        <v>317</v>
      </c>
      <c r="B132" s="157" t="s">
        <v>349</v>
      </c>
      <c r="C132" s="158">
        <v>527769.70000000007</v>
      </c>
      <c r="D132" s="136">
        <v>19954.917075342193</v>
      </c>
    </row>
    <row r="133" spans="1:4">
      <c r="A133" s="142" t="s">
        <v>317</v>
      </c>
      <c r="B133" s="157" t="s">
        <v>350</v>
      </c>
      <c r="C133" s="158">
        <v>2727872.37</v>
      </c>
      <c r="D133" s="136">
        <v>103140.56857653476</v>
      </c>
    </row>
    <row r="134" spans="1:4">
      <c r="A134" s="142" t="s">
        <v>317</v>
      </c>
      <c r="B134" s="157" t="s">
        <v>351</v>
      </c>
      <c r="C134" s="158">
        <v>670189.78999999992</v>
      </c>
      <c r="D134" s="136">
        <v>25339.805760336374</v>
      </c>
    </row>
    <row r="135" spans="1:4">
      <c r="A135" s="142" t="s">
        <v>317</v>
      </c>
      <c r="B135" s="157" t="s">
        <v>318</v>
      </c>
      <c r="C135" s="158">
        <v>277444.95999999996</v>
      </c>
      <c r="D135" s="136">
        <v>10490.16487640657</v>
      </c>
    </row>
    <row r="136" spans="1:4">
      <c r="A136" s="142" t="s">
        <v>317</v>
      </c>
      <c r="B136" s="157" t="s">
        <v>352</v>
      </c>
      <c r="C136" s="158">
        <v>434474.17</v>
      </c>
      <c r="D136" s="136">
        <v>16427.422858356829</v>
      </c>
    </row>
    <row r="137" spans="1:4">
      <c r="A137" s="142" t="s">
        <v>317</v>
      </c>
      <c r="B137" s="157" t="s">
        <v>319</v>
      </c>
      <c r="C137" s="158">
        <v>522915.81</v>
      </c>
      <c r="D137" s="136">
        <v>19771.392002866767</v>
      </c>
    </row>
    <row r="138" spans="1:4">
      <c r="A138" s="142" t="s">
        <v>317</v>
      </c>
      <c r="B138" s="157" t="s">
        <v>320</v>
      </c>
      <c r="C138" s="158">
        <v>930756.7300000001</v>
      </c>
      <c r="D138" s="136">
        <v>35191.814468444594</v>
      </c>
    </row>
    <row r="139" spans="1:4">
      <c r="A139" s="142" t="s">
        <v>317</v>
      </c>
      <c r="B139" s="157" t="s">
        <v>321</v>
      </c>
      <c r="C139" s="158">
        <v>389324.08999999997</v>
      </c>
      <c r="D139" s="136">
        <v>14720.303062837942</v>
      </c>
    </row>
    <row r="140" spans="1:4">
      <c r="A140" s="142" t="s">
        <v>317</v>
      </c>
      <c r="B140" s="157" t="s">
        <v>341</v>
      </c>
      <c r="C140" s="158">
        <v>681886.06</v>
      </c>
      <c r="D140" s="136">
        <v>25782.040503901251</v>
      </c>
    </row>
    <row r="141" spans="1:4">
      <c r="A141" s="142" t="s">
        <v>317</v>
      </c>
      <c r="B141" s="157" t="s">
        <v>322</v>
      </c>
      <c r="C141" s="158">
        <v>466167.38</v>
      </c>
      <c r="D141" s="136">
        <v>17625.739808726292</v>
      </c>
    </row>
    <row r="142" spans="1:4">
      <c r="A142" s="142" t="s">
        <v>317</v>
      </c>
      <c r="B142" s="157" t="s">
        <v>323</v>
      </c>
      <c r="C142" s="158">
        <v>578391.19999999995</v>
      </c>
      <c r="D142" s="136">
        <v>21868.910687952834</v>
      </c>
    </row>
    <row r="143" spans="1:4">
      <c r="A143" s="142" t="s">
        <v>317</v>
      </c>
      <c r="B143" s="157" t="s">
        <v>324</v>
      </c>
      <c r="C143" s="158">
        <v>424311.87</v>
      </c>
      <c r="D143" s="136">
        <v>16043.187359815041</v>
      </c>
    </row>
    <row r="144" spans="1:4">
      <c r="A144" s="142" t="s">
        <v>317</v>
      </c>
      <c r="B144" s="157" t="s">
        <v>325</v>
      </c>
      <c r="C144" s="158">
        <v>1112943.26</v>
      </c>
      <c r="D144" s="136">
        <v>42080.268084471325</v>
      </c>
    </row>
    <row r="145" spans="1:4">
      <c r="A145" s="142" t="s">
        <v>317</v>
      </c>
      <c r="B145" s="157" t="s">
        <v>326</v>
      </c>
      <c r="C145" s="158">
        <v>376249.25</v>
      </c>
      <c r="D145" s="136">
        <v>14225.944731972477</v>
      </c>
    </row>
    <row r="146" spans="1:4">
      <c r="A146" s="142" t="s">
        <v>317</v>
      </c>
      <c r="B146" s="157" t="s">
        <v>327</v>
      </c>
      <c r="C146" s="158">
        <v>1399253.04</v>
      </c>
      <c r="D146" s="136">
        <v>52905.610876525257</v>
      </c>
    </row>
    <row r="147" spans="1:4">
      <c r="A147" s="142" t="s">
        <v>317</v>
      </c>
      <c r="B147" s="157" t="s">
        <v>353</v>
      </c>
      <c r="C147" s="158">
        <v>224091.62</v>
      </c>
      <c r="D147" s="136">
        <v>8472.8806795446835</v>
      </c>
    </row>
    <row r="148" spans="1:4">
      <c r="A148" s="142" t="s">
        <v>317</v>
      </c>
      <c r="B148" s="157" t="s">
        <v>328</v>
      </c>
      <c r="C148" s="158">
        <v>718945.80999999994</v>
      </c>
      <c r="D148" s="136">
        <v>27183.265769548205</v>
      </c>
    </row>
    <row r="149" spans="1:4">
      <c r="A149" s="142" t="s">
        <v>317</v>
      </c>
      <c r="B149" s="157" t="s">
        <v>329</v>
      </c>
      <c r="C149" s="158">
        <v>361031.5</v>
      </c>
      <c r="D149" s="136">
        <v>13650.563198467826</v>
      </c>
    </row>
    <row r="150" spans="1:4">
      <c r="A150" s="142" t="s">
        <v>317</v>
      </c>
      <c r="B150" s="157" t="s">
        <v>342</v>
      </c>
      <c r="C150" s="158">
        <v>373765.00000000006</v>
      </c>
      <c r="D150" s="136">
        <v>14132.015499687221</v>
      </c>
    </row>
    <row r="151" spans="1:4">
      <c r="A151" s="142" t="s">
        <v>317</v>
      </c>
      <c r="B151" s="157" t="s">
        <v>330</v>
      </c>
      <c r="C151" s="158">
        <v>1061230.3500000001</v>
      </c>
      <c r="D151" s="136">
        <v>40125.008374081299</v>
      </c>
    </row>
    <row r="152" spans="1:4">
      <c r="A152" s="142" t="s">
        <v>317</v>
      </c>
      <c r="B152" s="157" t="s">
        <v>331</v>
      </c>
      <c r="C152" s="158">
        <v>1454106.09</v>
      </c>
      <c r="D152" s="136">
        <v>54979.598951398824</v>
      </c>
    </row>
    <row r="153" spans="1:4">
      <c r="A153" s="142" t="s">
        <v>317</v>
      </c>
      <c r="B153" s="157" t="s">
        <v>354</v>
      </c>
      <c r="C153" s="158">
        <v>522879.06</v>
      </c>
      <c r="D153" s="136">
        <v>19770.002489216175</v>
      </c>
    </row>
    <row r="154" spans="1:4">
      <c r="A154" s="142" t="s">
        <v>317</v>
      </c>
      <c r="B154" s="157" t="s">
        <v>332</v>
      </c>
      <c r="C154" s="158">
        <v>667692.19000000006</v>
      </c>
      <c r="D154" s="136">
        <v>25245.371765949469</v>
      </c>
    </row>
    <row r="155" spans="1:4">
      <c r="A155" s="142" t="s">
        <v>317</v>
      </c>
      <c r="B155" s="157" t="s">
        <v>333</v>
      </c>
      <c r="C155" s="158">
        <v>1427156.26</v>
      </c>
      <c r="D155" s="136">
        <v>53960.628701980248</v>
      </c>
    </row>
    <row r="156" spans="1:4">
      <c r="A156" s="142" t="s">
        <v>317</v>
      </c>
      <c r="B156" s="157" t="s">
        <v>334</v>
      </c>
      <c r="C156" s="158">
        <v>385755.82</v>
      </c>
      <c r="D156" s="136">
        <v>14585.387147899226</v>
      </c>
    </row>
    <row r="157" spans="1:4">
      <c r="A157" s="142" t="s">
        <v>317</v>
      </c>
      <c r="B157" s="157" t="s">
        <v>336</v>
      </c>
      <c r="C157" s="158">
        <v>557134.06000000006</v>
      </c>
      <c r="D157" s="136">
        <v>21065.180451148906</v>
      </c>
    </row>
    <row r="158" spans="1:4">
      <c r="A158" s="142" t="s">
        <v>317</v>
      </c>
      <c r="B158" s="157" t="s">
        <v>335</v>
      </c>
      <c r="C158" s="158">
        <v>391553.13</v>
      </c>
      <c r="D158" s="136">
        <v>14804.58283175537</v>
      </c>
    </row>
    <row r="159" spans="1:4">
      <c r="A159" s="142" t="s">
        <v>317</v>
      </c>
      <c r="B159" s="157" t="s">
        <v>343</v>
      </c>
      <c r="C159" s="158">
        <v>340811.27999999997</v>
      </c>
      <c r="D159" s="136">
        <v>12886.038798250884</v>
      </c>
    </row>
    <row r="160" spans="1:4">
      <c r="A160" s="142" t="s">
        <v>317</v>
      </c>
      <c r="B160" s="157" t="s">
        <v>344</v>
      </c>
      <c r="C160" s="158">
        <v>328915.04000000004</v>
      </c>
      <c r="D160" s="136">
        <v>12436.243209932021</v>
      </c>
    </row>
    <row r="161" spans="1:5">
      <c r="A161" s="142" t="s">
        <v>317</v>
      </c>
      <c r="B161" s="157" t="s">
        <v>337</v>
      </c>
      <c r="C161" s="158">
        <v>623197.6</v>
      </c>
      <c r="D161" s="136">
        <v>23563.03597867076</v>
      </c>
    </row>
    <row r="162" spans="1:5">
      <c r="A162" s="142" t="s">
        <v>317</v>
      </c>
      <c r="B162" s="157" t="s">
        <v>338</v>
      </c>
      <c r="C162" s="158">
        <v>311680.53999999998</v>
      </c>
      <c r="D162" s="136">
        <v>11784.608570173457</v>
      </c>
    </row>
    <row r="163" spans="1:5">
      <c r="A163" s="142" t="s">
        <v>317</v>
      </c>
      <c r="B163" s="157" t="s">
        <v>355</v>
      </c>
      <c r="C163" s="158">
        <v>219099.00999999998</v>
      </c>
      <c r="D163" s="136">
        <v>8284.110618399598</v>
      </c>
    </row>
    <row r="164" spans="1:5">
      <c r="A164" s="142" t="s">
        <v>317</v>
      </c>
      <c r="B164" s="157" t="s">
        <v>339</v>
      </c>
      <c r="C164" s="158">
        <v>422165.59</v>
      </c>
      <c r="D164" s="136">
        <v>15962.036737828854</v>
      </c>
    </row>
    <row r="165" spans="1:5">
      <c r="A165" s="142" t="s">
        <v>374</v>
      </c>
      <c r="B165" s="157" t="s">
        <v>356</v>
      </c>
      <c r="C165" s="158">
        <v>281456.51</v>
      </c>
      <c r="D165" s="158">
        <v>10645</v>
      </c>
      <c r="E165" s="153"/>
    </row>
    <row r="166" spans="1:5">
      <c r="A166" s="142" t="s">
        <v>374</v>
      </c>
      <c r="B166" s="157" t="s">
        <v>357</v>
      </c>
      <c r="C166" s="158">
        <v>159440.87000000002</v>
      </c>
      <c r="D166" s="158">
        <v>6030</v>
      </c>
    </row>
    <row r="167" spans="1:5">
      <c r="A167" s="142" t="s">
        <v>374</v>
      </c>
      <c r="B167" s="157" t="s">
        <v>358</v>
      </c>
      <c r="C167" s="158">
        <v>139756.38999999998</v>
      </c>
      <c r="D167" s="158">
        <v>5286</v>
      </c>
    </row>
    <row r="168" spans="1:5">
      <c r="A168" s="142" t="s">
        <v>374</v>
      </c>
      <c r="B168" s="157" t="s">
        <v>359</v>
      </c>
      <c r="C168" s="158">
        <v>405774.45</v>
      </c>
      <c r="D168" s="158">
        <v>15346</v>
      </c>
    </row>
    <row r="169" spans="1:5">
      <c r="A169" s="142" t="s">
        <v>374</v>
      </c>
      <c r="B169" s="157" t="s">
        <v>360</v>
      </c>
      <c r="C169" s="158">
        <v>183637.33000000002</v>
      </c>
      <c r="D169" s="158">
        <v>6945</v>
      </c>
    </row>
    <row r="170" spans="1:5">
      <c r="A170" s="142" t="s">
        <v>374</v>
      </c>
      <c r="B170" s="157" t="s">
        <v>361</v>
      </c>
      <c r="C170" s="158">
        <v>422048.07</v>
      </c>
      <c r="D170" s="158">
        <v>15962</v>
      </c>
    </row>
    <row r="171" spans="1:5">
      <c r="A171" s="142" t="s">
        <v>374</v>
      </c>
      <c r="B171" s="157" t="s">
        <v>362</v>
      </c>
      <c r="C171" s="158">
        <v>991586.7300000001</v>
      </c>
      <c r="D171" s="158">
        <v>37502</v>
      </c>
    </row>
    <row r="172" spans="1:5">
      <c r="A172" s="142" t="s">
        <v>374</v>
      </c>
      <c r="B172" s="157" t="s">
        <v>363</v>
      </c>
      <c r="C172" s="158">
        <v>165703.59</v>
      </c>
      <c r="D172" s="158">
        <v>6267</v>
      </c>
    </row>
    <row r="173" spans="1:5">
      <c r="A173" s="142" t="s">
        <v>374</v>
      </c>
      <c r="B173" s="157" t="s">
        <v>364</v>
      </c>
      <c r="C173" s="158">
        <v>234134.24</v>
      </c>
      <c r="D173" s="158">
        <v>8855</v>
      </c>
    </row>
    <row r="174" spans="1:5">
      <c r="A174" s="142" t="s">
        <v>374</v>
      </c>
      <c r="B174" s="157" t="s">
        <v>365</v>
      </c>
      <c r="C174" s="158">
        <v>207911.87000000002</v>
      </c>
      <c r="D174" s="158">
        <v>7863</v>
      </c>
    </row>
    <row r="175" spans="1:5">
      <c r="A175" s="142" t="s">
        <v>374</v>
      </c>
      <c r="B175" s="157" t="s">
        <v>366</v>
      </c>
      <c r="C175" s="158">
        <v>217765.88</v>
      </c>
      <c r="D175" s="158">
        <v>8236</v>
      </c>
    </row>
    <row r="176" spans="1:5">
      <c r="A176" s="142" t="s">
        <v>374</v>
      </c>
      <c r="B176" s="157" t="s">
        <v>367</v>
      </c>
      <c r="C176" s="158">
        <v>464169.17</v>
      </c>
      <c r="D176" s="158">
        <v>17555</v>
      </c>
    </row>
    <row r="177" spans="1:4">
      <c r="A177" s="142" t="s">
        <v>374</v>
      </c>
      <c r="B177" s="157" t="s">
        <v>368</v>
      </c>
      <c r="C177" s="158">
        <v>257369.11000000002</v>
      </c>
      <c r="D177" s="158">
        <v>9734</v>
      </c>
    </row>
    <row r="178" spans="1:4">
      <c r="A178" s="142" t="s">
        <v>374</v>
      </c>
      <c r="B178" s="157" t="s">
        <v>369</v>
      </c>
      <c r="C178" s="158">
        <v>190169.16999999998</v>
      </c>
      <c r="D178" s="158">
        <v>7192</v>
      </c>
    </row>
    <row r="179" spans="1:4">
      <c r="A179" s="142" t="s">
        <v>374</v>
      </c>
      <c r="B179" s="157" t="s">
        <v>370</v>
      </c>
      <c r="C179" s="158">
        <v>186412.43000000002</v>
      </c>
      <c r="D179" s="158">
        <v>7050</v>
      </c>
    </row>
    <row r="180" spans="1:4">
      <c r="A180" s="142" t="s">
        <v>374</v>
      </c>
      <c r="B180" s="157" t="s">
        <v>371</v>
      </c>
      <c r="C180" s="158">
        <v>193348.91</v>
      </c>
      <c r="D180" s="158">
        <v>7312</v>
      </c>
    </row>
    <row r="181" spans="1:4">
      <c r="A181" s="142" t="s">
        <v>374</v>
      </c>
      <c r="B181" s="157" t="s">
        <v>372</v>
      </c>
      <c r="C181" s="158">
        <v>1714641.94</v>
      </c>
      <c r="D181" s="158">
        <v>64848</v>
      </c>
    </row>
    <row r="182" spans="1:4">
      <c r="A182" s="142" t="s">
        <v>374</v>
      </c>
      <c r="B182" s="157" t="s">
        <v>373</v>
      </c>
      <c r="C182" s="158">
        <v>207770.16</v>
      </c>
      <c r="D182" s="158">
        <v>7858</v>
      </c>
    </row>
    <row r="183" spans="1:4">
      <c r="A183" s="142" t="s">
        <v>412</v>
      </c>
      <c r="B183" s="157" t="s">
        <v>375</v>
      </c>
      <c r="C183" s="158">
        <v>849801.76</v>
      </c>
      <c r="D183" s="136">
        <v>32207.486704000003</v>
      </c>
    </row>
    <row r="184" spans="1:4">
      <c r="A184" s="142" t="s">
        <v>412</v>
      </c>
      <c r="B184" s="157" t="s">
        <v>376</v>
      </c>
      <c r="C184" s="158">
        <v>1790314.4599999997</v>
      </c>
      <c r="D184" s="136">
        <v>67852.918034000002</v>
      </c>
    </row>
    <row r="185" spans="1:4">
      <c r="A185" s="142" t="s">
        <v>412</v>
      </c>
      <c r="B185" s="157" t="s">
        <v>377</v>
      </c>
      <c r="C185" s="158">
        <v>836296.74</v>
      </c>
      <c r="D185" s="136">
        <v>31695.646446000002</v>
      </c>
    </row>
    <row r="186" spans="1:4">
      <c r="A186" s="142" t="s">
        <v>412</v>
      </c>
      <c r="B186" s="157" t="s">
        <v>378</v>
      </c>
      <c r="C186" s="158">
        <v>1260208.1000000001</v>
      </c>
      <c r="D186" s="136">
        <v>47761.886990000006</v>
      </c>
    </row>
    <row r="187" spans="1:4">
      <c r="A187" s="142" t="s">
        <v>412</v>
      </c>
      <c r="B187" s="157" t="s">
        <v>379</v>
      </c>
      <c r="C187" s="158">
        <v>1252929.8</v>
      </c>
      <c r="D187" s="136">
        <v>47486.039420000008</v>
      </c>
    </row>
    <row r="188" spans="1:4">
      <c r="A188" s="142" t="s">
        <v>412</v>
      </c>
      <c r="B188" s="157" t="s">
        <v>380</v>
      </c>
      <c r="C188" s="158">
        <v>1671847.5699999998</v>
      </c>
      <c r="D188" s="136">
        <v>63363.022903000005</v>
      </c>
    </row>
    <row r="189" spans="1:4">
      <c r="A189" s="142" t="s">
        <v>412</v>
      </c>
      <c r="B189" s="157" t="s">
        <v>381</v>
      </c>
      <c r="C189" s="158">
        <v>577621.81999999995</v>
      </c>
      <c r="D189" s="136">
        <v>21891.866977999998</v>
      </c>
    </row>
    <row r="190" spans="1:4">
      <c r="A190" s="142" t="s">
        <v>412</v>
      </c>
      <c r="B190" s="157" t="s">
        <v>382</v>
      </c>
      <c r="C190" s="158">
        <v>1007908.46</v>
      </c>
      <c r="D190" s="136">
        <v>38199.730634</v>
      </c>
    </row>
    <row r="191" spans="1:4">
      <c r="A191" s="142" t="s">
        <v>412</v>
      </c>
      <c r="B191" s="157" t="s">
        <v>383</v>
      </c>
      <c r="C191" s="158">
        <v>1069386.71</v>
      </c>
      <c r="D191" s="136">
        <v>40529.756309000004</v>
      </c>
    </row>
    <row r="192" spans="1:4">
      <c r="A192" s="142" t="s">
        <v>412</v>
      </c>
      <c r="B192" s="157" t="s">
        <v>384</v>
      </c>
      <c r="C192" s="158">
        <v>675275.26</v>
      </c>
      <c r="D192" s="136">
        <v>25592.932354000004</v>
      </c>
    </row>
    <row r="193" spans="1:4">
      <c r="A193" s="142" t="s">
        <v>412</v>
      </c>
      <c r="B193" s="157" t="s">
        <v>385</v>
      </c>
      <c r="C193" s="158">
        <v>307821.34000000003</v>
      </c>
      <c r="D193" s="136">
        <v>11666.428786000002</v>
      </c>
    </row>
    <row r="194" spans="1:4">
      <c r="A194" s="142" t="s">
        <v>412</v>
      </c>
      <c r="B194" s="157" t="s">
        <v>386</v>
      </c>
      <c r="C194" s="158">
        <v>293543.12</v>
      </c>
      <c r="D194" s="136">
        <v>11125.284248</v>
      </c>
    </row>
    <row r="195" spans="1:4">
      <c r="A195" s="142" t="s">
        <v>412</v>
      </c>
      <c r="B195" s="157" t="s">
        <v>387</v>
      </c>
      <c r="C195" s="158">
        <v>89858.7</v>
      </c>
      <c r="D195" s="136">
        <v>3405.64473</v>
      </c>
    </row>
    <row r="196" spans="1:4">
      <c r="A196" s="142" t="s">
        <v>412</v>
      </c>
      <c r="B196" s="157" t="s">
        <v>388</v>
      </c>
      <c r="C196" s="158">
        <v>84540.26</v>
      </c>
      <c r="D196" s="136">
        <v>3204.0758540000002</v>
      </c>
    </row>
    <row r="197" spans="1:4">
      <c r="A197" s="142" t="s">
        <v>412</v>
      </c>
      <c r="B197" s="157" t="s">
        <v>389</v>
      </c>
      <c r="C197" s="158">
        <v>743021.25000000012</v>
      </c>
      <c r="D197" s="136">
        <v>28160.505375000001</v>
      </c>
    </row>
    <row r="198" spans="1:4">
      <c r="A198" s="142" t="s">
        <v>412</v>
      </c>
      <c r="B198" s="157" t="s">
        <v>390</v>
      </c>
      <c r="C198" s="158">
        <v>703096.2300000001</v>
      </c>
      <c r="D198" s="136">
        <v>26647.347117000001</v>
      </c>
    </row>
    <row r="199" spans="1:4">
      <c r="A199" s="142" t="s">
        <v>412</v>
      </c>
      <c r="B199" s="157" t="s">
        <v>391</v>
      </c>
      <c r="C199" s="158">
        <v>912958.45000000007</v>
      </c>
      <c r="D199" s="136">
        <v>34601.125254999999</v>
      </c>
    </row>
    <row r="200" spans="1:4">
      <c r="A200" s="142" t="s">
        <v>412</v>
      </c>
      <c r="B200" s="157" t="s">
        <v>392</v>
      </c>
      <c r="C200" s="158">
        <v>540540.56999999995</v>
      </c>
      <c r="D200" s="136">
        <v>20486.487603000001</v>
      </c>
    </row>
    <row r="201" spans="1:4">
      <c r="A201" s="142" t="s">
        <v>412</v>
      </c>
      <c r="B201" s="157" t="s">
        <v>393</v>
      </c>
      <c r="C201" s="158">
        <v>1002187.75</v>
      </c>
      <c r="D201" s="136">
        <v>37982.915725000006</v>
      </c>
    </row>
    <row r="202" spans="1:4">
      <c r="A202" s="142" t="s">
        <v>412</v>
      </c>
      <c r="B202" s="157" t="s">
        <v>394</v>
      </c>
      <c r="C202" s="158">
        <v>880493.55</v>
      </c>
      <c r="D202" s="136">
        <v>33370.705545000004</v>
      </c>
    </row>
    <row r="203" spans="1:4">
      <c r="A203" s="142" t="s">
        <v>412</v>
      </c>
      <c r="B203" s="157" t="s">
        <v>395</v>
      </c>
      <c r="C203" s="158">
        <v>1234849.3100000003</v>
      </c>
      <c r="D203" s="136">
        <v>46800.788849000004</v>
      </c>
    </row>
    <row r="204" spans="1:4">
      <c r="A204" s="142" t="s">
        <v>412</v>
      </c>
      <c r="B204" s="157" t="s">
        <v>396</v>
      </c>
      <c r="C204" s="158">
        <v>863459.98</v>
      </c>
      <c r="D204" s="136">
        <v>32725.133242000004</v>
      </c>
    </row>
    <row r="205" spans="1:4">
      <c r="A205" s="142" t="s">
        <v>412</v>
      </c>
      <c r="B205" s="157" t="s">
        <v>397</v>
      </c>
      <c r="C205" s="158">
        <v>305848.33</v>
      </c>
      <c r="D205" s="136">
        <v>11591.651707000001</v>
      </c>
    </row>
    <row r="206" spans="1:4">
      <c r="A206" s="142" t="s">
        <v>412</v>
      </c>
      <c r="B206" s="157" t="s">
        <v>398</v>
      </c>
      <c r="C206" s="158">
        <v>936517.82000000007</v>
      </c>
      <c r="D206" s="136">
        <v>35494.025377999998</v>
      </c>
    </row>
    <row r="207" spans="1:4">
      <c r="A207" s="142" t="s">
        <v>412</v>
      </c>
      <c r="B207" s="157" t="s">
        <v>399</v>
      </c>
      <c r="C207" s="158">
        <v>716811.2</v>
      </c>
      <c r="D207" s="136">
        <v>27167.144479999999</v>
      </c>
    </row>
    <row r="208" spans="1:4">
      <c r="A208" s="142" t="s">
        <v>412</v>
      </c>
      <c r="B208" s="157" t="s">
        <v>400</v>
      </c>
      <c r="C208" s="158">
        <v>847409.88</v>
      </c>
      <c r="D208" s="136">
        <v>32116.834452000003</v>
      </c>
    </row>
    <row r="209" spans="1:4">
      <c r="A209" s="142" t="s">
        <v>412</v>
      </c>
      <c r="B209" s="157" t="s">
        <v>401</v>
      </c>
      <c r="C209" s="158">
        <v>931282.95</v>
      </c>
      <c r="D209" s="136">
        <v>35295.623805000003</v>
      </c>
    </row>
    <row r="210" spans="1:4">
      <c r="A210" s="142" t="s">
        <v>412</v>
      </c>
      <c r="B210" s="157" t="s">
        <v>402</v>
      </c>
      <c r="C210" s="158">
        <v>715275</v>
      </c>
      <c r="D210" s="136">
        <v>27108.922500000001</v>
      </c>
    </row>
    <row r="211" spans="1:4">
      <c r="A211" s="142" t="s">
        <v>412</v>
      </c>
      <c r="B211" s="157" t="s">
        <v>403</v>
      </c>
      <c r="C211" s="158">
        <v>1152609.52</v>
      </c>
      <c r="D211" s="136">
        <v>43683.900808000006</v>
      </c>
    </row>
    <row r="212" spans="1:4">
      <c r="A212" s="142" t="s">
        <v>412</v>
      </c>
      <c r="B212" s="157" t="s">
        <v>404</v>
      </c>
      <c r="C212" s="158">
        <v>724449.04999999993</v>
      </c>
      <c r="D212" s="136">
        <v>27456.618995000004</v>
      </c>
    </row>
    <row r="213" spans="1:4">
      <c r="A213" s="142" t="s">
        <v>412</v>
      </c>
      <c r="B213" s="157" t="s">
        <v>405</v>
      </c>
      <c r="C213" s="158">
        <v>1265257.97</v>
      </c>
      <c r="D213" s="136">
        <v>47953.277063000001</v>
      </c>
    </row>
    <row r="214" spans="1:4">
      <c r="A214" s="142" t="s">
        <v>412</v>
      </c>
      <c r="B214" s="157" t="s">
        <v>406</v>
      </c>
      <c r="C214" s="158">
        <v>26559064.130000003</v>
      </c>
      <c r="D214" s="136">
        <v>1006588.5305270001</v>
      </c>
    </row>
    <row r="215" spans="1:4">
      <c r="A215" s="142" t="s">
        <v>412</v>
      </c>
      <c r="B215" s="157" t="s">
        <v>407</v>
      </c>
      <c r="C215" s="158">
        <v>393683.3</v>
      </c>
      <c r="D215" s="136">
        <v>14920.597070000002</v>
      </c>
    </row>
    <row r="216" spans="1:4">
      <c r="A216" s="142" t="s">
        <v>412</v>
      </c>
      <c r="B216" s="157" t="s">
        <v>408</v>
      </c>
      <c r="C216" s="158">
        <v>377941.97</v>
      </c>
      <c r="D216" s="136">
        <v>14324.000663000001</v>
      </c>
    </row>
    <row r="217" spans="1:4">
      <c r="A217" s="142" t="s">
        <v>412</v>
      </c>
      <c r="B217" s="157" t="s">
        <v>409</v>
      </c>
      <c r="C217" s="158">
        <v>908675.90999999992</v>
      </c>
      <c r="D217" s="136">
        <v>34438.816989000006</v>
      </c>
    </row>
    <row r="218" spans="1:4">
      <c r="A218" s="142" t="s">
        <v>412</v>
      </c>
      <c r="B218" s="157" t="s">
        <v>410</v>
      </c>
      <c r="C218" s="158">
        <v>625499.01</v>
      </c>
      <c r="D218" s="136">
        <v>23706.412479000002</v>
      </c>
    </row>
    <row r="219" spans="1:4">
      <c r="A219" s="142" t="s">
        <v>412</v>
      </c>
      <c r="B219" s="157" t="s">
        <v>411</v>
      </c>
      <c r="C219" s="158">
        <v>530742.9</v>
      </c>
      <c r="D219" s="136">
        <v>20115.155910000001</v>
      </c>
    </row>
    <row r="220" spans="1:4" ht="30">
      <c r="A220" s="142" t="s">
        <v>420</v>
      </c>
      <c r="B220" s="116" t="s">
        <v>413</v>
      </c>
      <c r="C220" s="136">
        <v>471693.13</v>
      </c>
      <c r="D220" s="159">
        <v>17834.669999999998</v>
      </c>
    </row>
    <row r="221" spans="1:4" ht="30">
      <c r="A221" s="142" t="s">
        <v>420</v>
      </c>
      <c r="B221" s="116" t="s">
        <v>414</v>
      </c>
      <c r="C221" s="136">
        <v>739933.29</v>
      </c>
      <c r="D221" s="159">
        <v>27976.799999999999</v>
      </c>
    </row>
    <row r="222" spans="1:4" ht="30">
      <c r="A222" s="142" t="s">
        <v>420</v>
      </c>
      <c r="B222" s="116" t="s">
        <v>421</v>
      </c>
      <c r="C222" s="136">
        <v>646057.5</v>
      </c>
      <c r="D222" s="159">
        <v>24427.37</v>
      </c>
    </row>
    <row r="223" spans="1:4" ht="30">
      <c r="A223" s="142" t="s">
        <v>420</v>
      </c>
      <c r="B223" s="116" t="s">
        <v>415</v>
      </c>
      <c r="C223" s="136">
        <v>478335.83</v>
      </c>
      <c r="D223" s="159">
        <v>18085.830000000002</v>
      </c>
    </row>
    <row r="224" spans="1:4" ht="30">
      <c r="A224" s="142" t="s">
        <v>420</v>
      </c>
      <c r="B224" s="116" t="s">
        <v>416</v>
      </c>
      <c r="C224" s="136">
        <v>376675.54000000004</v>
      </c>
      <c r="D224" s="159">
        <v>14242.06</v>
      </c>
    </row>
    <row r="225" spans="1:4" ht="30">
      <c r="A225" s="142" t="s">
        <v>420</v>
      </c>
      <c r="B225" s="116" t="s">
        <v>417</v>
      </c>
      <c r="C225" s="136">
        <v>271498.47000000003</v>
      </c>
      <c r="D225" s="159">
        <v>10265.33</v>
      </c>
    </row>
    <row r="226" spans="1:4" ht="30">
      <c r="A226" s="142" t="s">
        <v>420</v>
      </c>
      <c r="B226" s="116" t="s">
        <v>418</v>
      </c>
      <c r="C226" s="136">
        <v>845214.24</v>
      </c>
      <c r="D226" s="159">
        <v>31957.46</v>
      </c>
    </row>
    <row r="227" spans="1:4" ht="30">
      <c r="A227" s="142" t="s">
        <v>420</v>
      </c>
      <c r="B227" s="116" t="s">
        <v>419</v>
      </c>
      <c r="C227" s="136">
        <v>188276.25</v>
      </c>
      <c r="D227" s="159">
        <v>7118.71</v>
      </c>
    </row>
    <row r="228" spans="1:4">
      <c r="A228" s="142" t="s">
        <v>420</v>
      </c>
      <c r="B228" s="116" t="s">
        <v>422</v>
      </c>
      <c r="C228" s="136">
        <v>4514023.09</v>
      </c>
      <c r="D228" s="159">
        <v>170674.74</v>
      </c>
    </row>
    <row r="229" spans="1:4" ht="45">
      <c r="A229" s="142" t="s">
        <v>420</v>
      </c>
      <c r="B229" s="116" t="s">
        <v>423</v>
      </c>
      <c r="C229" s="136">
        <v>283549.05</v>
      </c>
      <c r="D229" s="161">
        <v>10720.96</v>
      </c>
    </row>
    <row r="230" spans="1:4" ht="45">
      <c r="A230" s="142" t="s">
        <v>420</v>
      </c>
      <c r="B230" s="116" t="s">
        <v>424</v>
      </c>
      <c r="C230" s="136">
        <v>90528.250000000015</v>
      </c>
      <c r="D230" s="161">
        <v>3422.8636603952523</v>
      </c>
    </row>
    <row r="231" spans="1:4" ht="30">
      <c r="A231" s="142" t="s">
        <v>420</v>
      </c>
      <c r="B231" s="116" t="s">
        <v>425</v>
      </c>
      <c r="C231" s="136">
        <v>166755.79999999999</v>
      </c>
      <c r="D231" s="161">
        <v>6305.0193500939049</v>
      </c>
    </row>
    <row r="232" spans="1:4" ht="30">
      <c r="A232" s="142" t="s">
        <v>420</v>
      </c>
      <c r="B232" s="116" t="s">
        <v>426</v>
      </c>
      <c r="C232" s="136">
        <v>262517.56</v>
      </c>
      <c r="D232" s="161">
        <v>9925.761475999263</v>
      </c>
    </row>
    <row r="233" spans="1:4" ht="30">
      <c r="A233" s="142" t="s">
        <v>420</v>
      </c>
      <c r="B233" s="116" t="s">
        <v>427</v>
      </c>
      <c r="C233" s="136">
        <v>499467.36000000004</v>
      </c>
      <c r="D233" s="161">
        <v>18884.808621591084</v>
      </c>
    </row>
    <row r="234" spans="1:4" ht="30">
      <c r="A234" s="142" t="s">
        <v>420</v>
      </c>
      <c r="B234" s="116" t="s">
        <v>428</v>
      </c>
      <c r="C234" s="136">
        <v>191007.17</v>
      </c>
      <c r="D234" s="161">
        <v>7221.9611123371797</v>
      </c>
    </row>
    <row r="235" spans="1:4" ht="30">
      <c r="A235" s="142" t="s">
        <v>420</v>
      </c>
      <c r="B235" s="116" t="s">
        <v>429</v>
      </c>
      <c r="C235" s="136">
        <v>229151</v>
      </c>
      <c r="D235" s="161">
        <v>8664.1753335918056</v>
      </c>
    </row>
    <row r="236" spans="1:4" ht="30">
      <c r="A236" s="142" t="s">
        <v>420</v>
      </c>
      <c r="B236" s="116" t="s">
        <v>430</v>
      </c>
      <c r="C236" s="136">
        <v>699147.28</v>
      </c>
      <c r="D236" s="161">
        <v>26434.685503985602</v>
      </c>
    </row>
    <row r="237" spans="1:4" ht="30">
      <c r="A237" s="142" t="s">
        <v>420</v>
      </c>
      <c r="B237" s="116" t="s">
        <v>431</v>
      </c>
      <c r="C237" s="136">
        <v>457008.48999999993</v>
      </c>
      <c r="D237" s="161">
        <v>17279.443189425478</v>
      </c>
    </row>
    <row r="238" spans="1:4">
      <c r="A238" s="142" t="s">
        <v>523</v>
      </c>
      <c r="B238" s="154" t="s">
        <v>432</v>
      </c>
      <c r="C238" s="158">
        <v>479308.94</v>
      </c>
      <c r="D238" s="136">
        <v>18122.62</v>
      </c>
    </row>
    <row r="239" spans="1:4">
      <c r="A239" s="142" t="s">
        <v>523</v>
      </c>
      <c r="B239" s="156" t="s">
        <v>433</v>
      </c>
      <c r="C239" s="158">
        <v>422264.44</v>
      </c>
      <c r="D239" s="136">
        <v>15965.77</v>
      </c>
    </row>
    <row r="240" spans="1:4">
      <c r="A240" s="142" t="s">
        <v>523</v>
      </c>
      <c r="B240" s="156" t="s">
        <v>434</v>
      </c>
      <c r="C240" s="158">
        <v>798753.08</v>
      </c>
      <c r="D240" s="136">
        <v>30200.77</v>
      </c>
    </row>
    <row r="241" spans="1:4">
      <c r="A241" s="142" t="s">
        <v>523</v>
      </c>
      <c r="B241" s="156" t="s">
        <v>435</v>
      </c>
      <c r="C241" s="158">
        <v>1345143.5999999999</v>
      </c>
      <c r="D241" s="136">
        <v>50859.74</v>
      </c>
    </row>
    <row r="242" spans="1:4">
      <c r="A242" s="142" t="s">
        <v>523</v>
      </c>
      <c r="B242" s="156" t="s">
        <v>436</v>
      </c>
      <c r="C242" s="158">
        <v>159793.06</v>
      </c>
      <c r="D242" s="136">
        <v>6041.76</v>
      </c>
    </row>
    <row r="243" spans="1:4">
      <c r="A243" s="142" t="s">
        <v>523</v>
      </c>
      <c r="B243" s="156" t="s">
        <v>437</v>
      </c>
      <c r="C243" s="158">
        <v>283703.73</v>
      </c>
      <c r="D243" s="136">
        <v>10726.81</v>
      </c>
    </row>
    <row r="244" spans="1:4">
      <c r="A244" s="142" t="s">
        <v>523</v>
      </c>
      <c r="B244" s="156" t="s">
        <v>438</v>
      </c>
      <c r="C244" s="158">
        <v>213440.97999999998</v>
      </c>
      <c r="D244" s="136">
        <v>8070.18</v>
      </c>
    </row>
    <row r="245" spans="1:4">
      <c r="A245" s="142" t="s">
        <v>523</v>
      </c>
      <c r="B245" s="156" t="s">
        <v>439</v>
      </c>
      <c r="C245" s="158">
        <v>263463.25999999995</v>
      </c>
      <c r="D245" s="136">
        <v>9961.52</v>
      </c>
    </row>
    <row r="246" spans="1:4">
      <c r="A246" s="142" t="s">
        <v>523</v>
      </c>
      <c r="B246" s="156" t="s">
        <v>440</v>
      </c>
      <c r="C246" s="158">
        <v>523466.44</v>
      </c>
      <c r="D246" s="136">
        <v>19792.21</v>
      </c>
    </row>
    <row r="247" spans="1:4">
      <c r="A247" s="142" t="s">
        <v>523</v>
      </c>
      <c r="B247" s="156" t="s">
        <v>441</v>
      </c>
      <c r="C247" s="158">
        <v>328902.89</v>
      </c>
      <c r="D247" s="136">
        <v>12435.78</v>
      </c>
    </row>
    <row r="248" spans="1:4">
      <c r="A248" s="142" t="s">
        <v>523</v>
      </c>
      <c r="B248" s="156" t="s">
        <v>442</v>
      </c>
      <c r="C248" s="158">
        <v>416347.67</v>
      </c>
      <c r="D248" s="136">
        <v>15742.06</v>
      </c>
    </row>
    <row r="249" spans="1:4">
      <c r="A249" s="142" t="s">
        <v>523</v>
      </c>
      <c r="B249" s="156" t="s">
        <v>443</v>
      </c>
      <c r="C249" s="158">
        <v>272061.64</v>
      </c>
      <c r="D249" s="136">
        <v>10286.620000000001</v>
      </c>
    </row>
    <row r="250" spans="1:4">
      <c r="A250" s="142" t="s">
        <v>523</v>
      </c>
      <c r="B250" s="156" t="s">
        <v>444</v>
      </c>
      <c r="C250" s="158">
        <v>1009493.35</v>
      </c>
      <c r="D250" s="136">
        <v>38168.839999999997</v>
      </c>
    </row>
    <row r="251" spans="1:4">
      <c r="A251" s="142" t="s">
        <v>523</v>
      </c>
      <c r="B251" s="156" t="s">
        <v>445</v>
      </c>
      <c r="C251" s="158">
        <v>87500.81</v>
      </c>
      <c r="D251" s="136">
        <v>3308.4</v>
      </c>
    </row>
    <row r="252" spans="1:4">
      <c r="A252" s="142" t="s">
        <v>523</v>
      </c>
      <c r="B252" s="156" t="s">
        <v>446</v>
      </c>
      <c r="C252" s="158">
        <v>1621759</v>
      </c>
      <c r="D252" s="136">
        <v>61318.54</v>
      </c>
    </row>
    <row r="253" spans="1:4">
      <c r="A253" s="142" t="s">
        <v>523</v>
      </c>
      <c r="B253" s="156" t="s">
        <v>447</v>
      </c>
      <c r="C253" s="158">
        <v>460548.1</v>
      </c>
      <c r="D253" s="136">
        <v>17413.28</v>
      </c>
    </row>
    <row r="254" spans="1:4">
      <c r="A254" s="142" t="s">
        <v>523</v>
      </c>
      <c r="B254" s="156" t="s">
        <v>448</v>
      </c>
      <c r="C254" s="158">
        <v>464549.31</v>
      </c>
      <c r="D254" s="136">
        <v>17564.560000000001</v>
      </c>
    </row>
    <row r="255" spans="1:4">
      <c r="A255" s="142" t="s">
        <v>523</v>
      </c>
      <c r="B255" s="156" t="s">
        <v>449</v>
      </c>
      <c r="C255" s="158">
        <v>487155.68000000005</v>
      </c>
      <c r="D255" s="136">
        <v>18419.310000000001</v>
      </c>
    </row>
    <row r="256" spans="1:4">
      <c r="A256" s="142" t="s">
        <v>523</v>
      </c>
      <c r="B256" s="156" t="s">
        <v>450</v>
      </c>
      <c r="C256" s="158">
        <v>608085.80000000005</v>
      </c>
      <c r="D256" s="136">
        <v>22991.66</v>
      </c>
    </row>
    <row r="257" spans="1:4">
      <c r="A257" s="142" t="s">
        <v>523</v>
      </c>
      <c r="B257" s="156" t="s">
        <v>451</v>
      </c>
      <c r="C257" s="158">
        <v>11509.81</v>
      </c>
      <c r="D257" s="136">
        <v>435.18</v>
      </c>
    </row>
    <row r="258" spans="1:4">
      <c r="A258" s="142" t="s">
        <v>523</v>
      </c>
      <c r="B258" s="156" t="s">
        <v>452</v>
      </c>
      <c r="C258" s="158">
        <v>349414.19</v>
      </c>
      <c r="D258" s="136">
        <v>13211.31</v>
      </c>
    </row>
    <row r="259" spans="1:4">
      <c r="A259" s="142" t="s">
        <v>523</v>
      </c>
      <c r="B259" s="156" t="s">
        <v>453</v>
      </c>
      <c r="C259" s="158">
        <v>724629.44000000006</v>
      </c>
      <c r="D259" s="136">
        <v>27398.16</v>
      </c>
    </row>
    <row r="260" spans="1:4">
      <c r="A260" s="142" t="s">
        <v>523</v>
      </c>
      <c r="B260" s="156" t="s">
        <v>454</v>
      </c>
      <c r="C260" s="158">
        <v>315326.71000000002</v>
      </c>
      <c r="D260" s="136">
        <v>11922.47</v>
      </c>
    </row>
    <row r="261" spans="1:4">
      <c r="A261" s="142" t="s">
        <v>523</v>
      </c>
      <c r="B261" s="156" t="s">
        <v>455</v>
      </c>
      <c r="C261" s="158">
        <v>606866.94000000006</v>
      </c>
      <c r="D261" s="136">
        <v>22945.58</v>
      </c>
    </row>
    <row r="262" spans="1:4">
      <c r="A262" s="142" t="s">
        <v>523</v>
      </c>
      <c r="B262" s="156" t="s">
        <v>456</v>
      </c>
      <c r="C262" s="158">
        <v>112697.86</v>
      </c>
      <c r="D262" s="136">
        <v>4261.09</v>
      </c>
    </row>
    <row r="263" spans="1:4">
      <c r="A263" s="142" t="s">
        <v>523</v>
      </c>
      <c r="B263" s="156" t="s">
        <v>457</v>
      </c>
      <c r="C263" s="158">
        <v>1014467.59</v>
      </c>
      <c r="D263" s="136">
        <v>38356.910000000003</v>
      </c>
    </row>
    <row r="264" spans="1:4">
      <c r="A264" s="142" t="s">
        <v>523</v>
      </c>
      <c r="B264" s="156" t="s">
        <v>458</v>
      </c>
      <c r="C264" s="158">
        <v>446568.12000000005</v>
      </c>
      <c r="D264" s="136">
        <v>16884.689999999999</v>
      </c>
    </row>
    <row r="265" spans="1:4">
      <c r="A265" s="142" t="s">
        <v>523</v>
      </c>
      <c r="B265" s="156" t="s">
        <v>459</v>
      </c>
      <c r="C265" s="158">
        <v>720328.98</v>
      </c>
      <c r="D265" s="136">
        <v>27235.56</v>
      </c>
    </row>
    <row r="266" spans="1:4">
      <c r="A266" s="142" t="s">
        <v>523</v>
      </c>
      <c r="B266" s="156" t="s">
        <v>460</v>
      </c>
      <c r="C266" s="158">
        <v>846246.96</v>
      </c>
      <c r="D266" s="136">
        <v>31996.51</v>
      </c>
    </row>
    <row r="267" spans="1:4">
      <c r="A267" s="142" t="s">
        <v>523</v>
      </c>
      <c r="B267" s="156" t="s">
        <v>461</v>
      </c>
      <c r="C267" s="158">
        <v>781636.94</v>
      </c>
      <c r="D267" s="136">
        <v>29553.61</v>
      </c>
    </row>
    <row r="268" spans="1:4">
      <c r="A268" s="142" t="s">
        <v>523</v>
      </c>
      <c r="B268" s="156" t="s">
        <v>462</v>
      </c>
      <c r="C268" s="158">
        <v>940907.39</v>
      </c>
      <c r="D268" s="136">
        <v>35575.61</v>
      </c>
    </row>
    <row r="269" spans="1:4">
      <c r="A269" s="142" t="s">
        <v>523</v>
      </c>
      <c r="B269" s="156" t="s">
        <v>463</v>
      </c>
      <c r="C269" s="158">
        <v>700175.74</v>
      </c>
      <c r="D269" s="136">
        <v>26473.57</v>
      </c>
    </row>
    <row r="270" spans="1:4">
      <c r="A270" s="142" t="s">
        <v>523</v>
      </c>
      <c r="B270" s="156" t="s">
        <v>464</v>
      </c>
      <c r="C270" s="158">
        <v>1063976.6099999999</v>
      </c>
      <c r="D270" s="136">
        <v>40228.839999999997</v>
      </c>
    </row>
    <row r="271" spans="1:4">
      <c r="A271" s="142" t="s">
        <v>523</v>
      </c>
      <c r="B271" s="156" t="s">
        <v>465</v>
      </c>
      <c r="C271" s="158">
        <v>71198.5</v>
      </c>
      <c r="D271" s="136">
        <v>2692.01</v>
      </c>
    </row>
    <row r="272" spans="1:4">
      <c r="A272" s="142" t="s">
        <v>523</v>
      </c>
      <c r="B272" s="156" t="s">
        <v>466</v>
      </c>
      <c r="C272" s="158">
        <v>406826.69</v>
      </c>
      <c r="D272" s="136">
        <v>15382.07</v>
      </c>
    </row>
    <row r="273" spans="1:4">
      <c r="A273" s="142" t="s">
        <v>523</v>
      </c>
      <c r="B273" s="156" t="s">
        <v>467</v>
      </c>
      <c r="C273" s="158">
        <v>768549.87</v>
      </c>
      <c r="D273" s="136">
        <v>29058.79</v>
      </c>
    </row>
    <row r="274" spans="1:4">
      <c r="A274" s="142" t="s">
        <v>523</v>
      </c>
      <c r="B274" s="156" t="s">
        <v>468</v>
      </c>
      <c r="C274" s="158">
        <v>1065287.74</v>
      </c>
      <c r="D274" s="136">
        <v>40278.42</v>
      </c>
    </row>
    <row r="275" spans="1:4">
      <c r="A275" s="142" t="s">
        <v>523</v>
      </c>
      <c r="B275" s="156" t="s">
        <v>469</v>
      </c>
      <c r="C275" s="158">
        <v>869833.29999999993</v>
      </c>
      <c r="D275" s="136">
        <v>32888.31</v>
      </c>
    </row>
    <row r="276" spans="1:4">
      <c r="A276" s="142" t="s">
        <v>523</v>
      </c>
      <c r="B276" s="156" t="s">
        <v>470</v>
      </c>
      <c r="C276" s="158">
        <v>212270.99</v>
      </c>
      <c r="D276" s="136">
        <v>8025.94</v>
      </c>
    </row>
    <row r="277" spans="1:4">
      <c r="A277" s="142" t="s">
        <v>523</v>
      </c>
      <c r="B277" s="156" t="s">
        <v>471</v>
      </c>
      <c r="C277" s="158">
        <v>341231.43</v>
      </c>
      <c r="D277" s="136">
        <v>12901.92</v>
      </c>
    </row>
    <row r="278" spans="1:4" ht="30">
      <c r="A278" s="142" t="s">
        <v>523</v>
      </c>
      <c r="B278" s="156" t="s">
        <v>472</v>
      </c>
      <c r="C278" s="158">
        <v>634583.68000000005</v>
      </c>
      <c r="D278" s="136">
        <v>23993.54</v>
      </c>
    </row>
    <row r="279" spans="1:4">
      <c r="A279" s="142" t="s">
        <v>523</v>
      </c>
      <c r="B279" s="156" t="s">
        <v>473</v>
      </c>
      <c r="C279" s="158">
        <v>877251.52999999991</v>
      </c>
      <c r="D279" s="136">
        <v>33168.79</v>
      </c>
    </row>
    <row r="280" spans="1:4">
      <c r="A280" s="142" t="s">
        <v>523</v>
      </c>
      <c r="B280" s="156" t="s">
        <v>474</v>
      </c>
      <c r="C280" s="158">
        <v>1409838.87</v>
      </c>
      <c r="D280" s="136">
        <v>53305.86</v>
      </c>
    </row>
    <row r="281" spans="1:4">
      <c r="A281" s="142" t="s">
        <v>523</v>
      </c>
      <c r="B281" s="156" t="s">
        <v>475</v>
      </c>
      <c r="C281" s="158">
        <v>481377.57999999996</v>
      </c>
      <c r="D281" s="136">
        <v>18200.84</v>
      </c>
    </row>
    <row r="282" spans="1:4">
      <c r="A282" s="142" t="s">
        <v>523</v>
      </c>
      <c r="B282" s="156" t="s">
        <v>476</v>
      </c>
      <c r="C282" s="158">
        <v>1571166.35</v>
      </c>
      <c r="D282" s="136">
        <v>59405.64</v>
      </c>
    </row>
    <row r="283" spans="1:4">
      <c r="A283" s="142" t="s">
        <v>523</v>
      </c>
      <c r="B283" s="156" t="s">
        <v>477</v>
      </c>
      <c r="C283" s="158">
        <v>376776.52</v>
      </c>
      <c r="D283" s="136">
        <v>14245.88</v>
      </c>
    </row>
    <row r="284" spans="1:4">
      <c r="A284" s="142" t="s">
        <v>523</v>
      </c>
      <c r="B284" s="156" t="s">
        <v>478</v>
      </c>
      <c r="C284" s="158">
        <v>638141.54</v>
      </c>
      <c r="D284" s="136">
        <v>24128.06</v>
      </c>
    </row>
    <row r="285" spans="1:4">
      <c r="A285" s="142" t="s">
        <v>523</v>
      </c>
      <c r="B285" s="156" t="s">
        <v>479</v>
      </c>
      <c r="C285" s="158">
        <v>1044165.8099999999</v>
      </c>
      <c r="D285" s="136">
        <v>39479.800000000003</v>
      </c>
    </row>
    <row r="286" spans="1:4">
      <c r="A286" s="142" t="s">
        <v>523</v>
      </c>
      <c r="B286" s="156" t="s">
        <v>480</v>
      </c>
      <c r="C286" s="158">
        <v>255443.38999999998</v>
      </c>
      <c r="D286" s="136">
        <v>9658.2900000000009</v>
      </c>
    </row>
    <row r="287" spans="1:4">
      <c r="A287" s="142" t="s">
        <v>523</v>
      </c>
      <c r="B287" s="156" t="s">
        <v>481</v>
      </c>
      <c r="C287" s="158">
        <v>431345.70999999996</v>
      </c>
      <c r="D287" s="136">
        <v>16309.14</v>
      </c>
    </row>
    <row r="288" spans="1:4">
      <c r="A288" s="142" t="s">
        <v>523</v>
      </c>
      <c r="B288" s="156" t="s">
        <v>482</v>
      </c>
      <c r="C288" s="158">
        <v>157776.16</v>
      </c>
      <c r="D288" s="136">
        <v>5965.5</v>
      </c>
    </row>
    <row r="289" spans="1:4">
      <c r="A289" s="142" t="s">
        <v>523</v>
      </c>
      <c r="B289" s="156" t="s">
        <v>483</v>
      </c>
      <c r="C289" s="158">
        <v>557770.31000000006</v>
      </c>
      <c r="D289" s="136">
        <v>21089.24</v>
      </c>
    </row>
    <row r="290" spans="1:4">
      <c r="A290" s="142" t="s">
        <v>523</v>
      </c>
      <c r="B290" s="156" t="s">
        <v>484</v>
      </c>
      <c r="C290" s="158">
        <v>12216238.139999999</v>
      </c>
      <c r="D290" s="136">
        <v>461894.68</v>
      </c>
    </row>
    <row r="291" spans="1:4">
      <c r="A291" s="142" t="s">
        <v>523</v>
      </c>
      <c r="B291" s="156" t="s">
        <v>485</v>
      </c>
      <c r="C291" s="158">
        <v>142599.03</v>
      </c>
      <c r="D291" s="136">
        <v>5391.65</v>
      </c>
    </row>
    <row r="292" spans="1:4">
      <c r="A292" s="142" t="s">
        <v>523</v>
      </c>
      <c r="B292" s="156" t="s">
        <v>486</v>
      </c>
      <c r="C292" s="158">
        <v>296149.86999999994</v>
      </c>
      <c r="D292" s="136">
        <v>11197.4</v>
      </c>
    </row>
    <row r="293" spans="1:4">
      <c r="A293" s="142" t="s">
        <v>523</v>
      </c>
      <c r="B293" s="156" t="s">
        <v>487</v>
      </c>
      <c r="C293" s="158">
        <v>939326.16</v>
      </c>
      <c r="D293" s="136">
        <v>35515.82</v>
      </c>
    </row>
    <row r="294" spans="1:4">
      <c r="A294" s="142" t="s">
        <v>523</v>
      </c>
      <c r="B294" s="156" t="s">
        <v>488</v>
      </c>
      <c r="C294" s="158">
        <v>269512.94</v>
      </c>
      <c r="D294" s="136">
        <v>10190.26</v>
      </c>
    </row>
    <row r="295" spans="1:4">
      <c r="A295" s="142" t="s">
        <v>523</v>
      </c>
      <c r="B295" s="156" t="s">
        <v>489</v>
      </c>
      <c r="C295" s="158">
        <v>561683.90999999992</v>
      </c>
      <c r="D295" s="136">
        <v>21237.21</v>
      </c>
    </row>
    <row r="296" spans="1:4">
      <c r="A296" s="142" t="s">
        <v>523</v>
      </c>
      <c r="B296" s="156" t="s">
        <v>490</v>
      </c>
      <c r="C296" s="158">
        <v>393908.56</v>
      </c>
      <c r="D296" s="136">
        <v>14893.64</v>
      </c>
    </row>
    <row r="297" spans="1:4">
      <c r="A297" s="142" t="s">
        <v>523</v>
      </c>
      <c r="B297" s="156" t="s">
        <v>491</v>
      </c>
      <c r="C297" s="158">
        <v>429338.34</v>
      </c>
      <c r="D297" s="136">
        <v>16233.24</v>
      </c>
    </row>
    <row r="298" spans="1:4">
      <c r="A298" s="142" t="s">
        <v>523</v>
      </c>
      <c r="B298" s="156" t="s">
        <v>492</v>
      </c>
      <c r="C298" s="158">
        <v>221895.35</v>
      </c>
      <c r="D298" s="136">
        <v>8389.84</v>
      </c>
    </row>
    <row r="299" spans="1:4">
      <c r="A299" s="142" t="s">
        <v>523</v>
      </c>
      <c r="B299" s="156" t="s">
        <v>493</v>
      </c>
      <c r="C299" s="158">
        <v>330645.69999999995</v>
      </c>
      <c r="D299" s="136">
        <v>12501.68</v>
      </c>
    </row>
    <row r="300" spans="1:4">
      <c r="A300" s="142" t="s">
        <v>523</v>
      </c>
      <c r="B300" s="156" t="s">
        <v>494</v>
      </c>
      <c r="C300" s="158">
        <v>933904.72</v>
      </c>
      <c r="D300" s="136">
        <v>35310.839999999997</v>
      </c>
    </row>
    <row r="301" spans="1:4">
      <c r="A301" s="142" t="s">
        <v>523</v>
      </c>
      <c r="B301" s="156" t="s">
        <v>495</v>
      </c>
      <c r="C301" s="158">
        <v>540186.78</v>
      </c>
      <c r="D301" s="136">
        <v>20424.41</v>
      </c>
    </row>
    <row r="302" spans="1:4">
      <c r="A302" s="142" t="s">
        <v>523</v>
      </c>
      <c r="B302" s="156" t="s">
        <v>496</v>
      </c>
      <c r="C302" s="158">
        <v>848127.24</v>
      </c>
      <c r="D302" s="136">
        <v>32067.599999999999</v>
      </c>
    </row>
    <row r="303" spans="1:4">
      <c r="A303" s="142" t="s">
        <v>523</v>
      </c>
      <c r="B303" s="156" t="s">
        <v>497</v>
      </c>
      <c r="C303" s="158">
        <v>424919.98</v>
      </c>
      <c r="D303" s="136">
        <v>16066.18</v>
      </c>
    </row>
    <row r="304" spans="1:4">
      <c r="A304" s="142" t="s">
        <v>523</v>
      </c>
      <c r="B304" s="156" t="s">
        <v>498</v>
      </c>
      <c r="C304" s="158">
        <v>618178.21000000008</v>
      </c>
      <c r="D304" s="136">
        <v>23373.25</v>
      </c>
    </row>
    <row r="305" spans="1:4">
      <c r="A305" s="142" t="s">
        <v>523</v>
      </c>
      <c r="B305" s="156" t="s">
        <v>499</v>
      </c>
      <c r="C305" s="158">
        <v>560451.05999999994</v>
      </c>
      <c r="D305" s="136">
        <v>21190.6</v>
      </c>
    </row>
    <row r="306" spans="1:4">
      <c r="A306" s="142" t="s">
        <v>523</v>
      </c>
      <c r="B306" s="156" t="s">
        <v>500</v>
      </c>
      <c r="C306" s="158">
        <v>291618.37</v>
      </c>
      <c r="D306" s="136">
        <v>11026.06</v>
      </c>
    </row>
    <row r="307" spans="1:4">
      <c r="A307" s="142" t="s">
        <v>523</v>
      </c>
      <c r="B307" s="156" t="s">
        <v>501</v>
      </c>
      <c r="C307" s="158">
        <v>930538.85000000009</v>
      </c>
      <c r="D307" s="136">
        <v>35183.58</v>
      </c>
    </row>
    <row r="308" spans="1:4">
      <c r="A308" s="142" t="s">
        <v>523</v>
      </c>
      <c r="B308" s="156" t="s">
        <v>502</v>
      </c>
      <c r="C308" s="158">
        <v>315998.87</v>
      </c>
      <c r="D308" s="136">
        <v>11947.88</v>
      </c>
    </row>
    <row r="309" spans="1:4">
      <c r="A309" s="142" t="s">
        <v>523</v>
      </c>
      <c r="B309" s="156" t="s">
        <v>503</v>
      </c>
      <c r="C309" s="158">
        <v>290159.84999999998</v>
      </c>
      <c r="D309" s="136">
        <v>10970.91</v>
      </c>
    </row>
    <row r="310" spans="1:4">
      <c r="A310" s="142" t="s">
        <v>523</v>
      </c>
      <c r="B310" s="156" t="s">
        <v>504</v>
      </c>
      <c r="C310" s="158">
        <v>902281.29</v>
      </c>
      <c r="D310" s="136">
        <v>34115.160000000003</v>
      </c>
    </row>
    <row r="311" spans="1:4">
      <c r="A311" s="142" t="s">
        <v>523</v>
      </c>
      <c r="B311" s="156" t="s">
        <v>505</v>
      </c>
      <c r="C311" s="158">
        <v>438359.39999999997</v>
      </c>
      <c r="D311" s="136">
        <v>16574.32</v>
      </c>
    </row>
    <row r="312" spans="1:4">
      <c r="A312" s="142" t="s">
        <v>523</v>
      </c>
      <c r="B312" s="156" t="s">
        <v>506</v>
      </c>
      <c r="C312" s="158">
        <v>302539.70999999996</v>
      </c>
      <c r="D312" s="136">
        <v>11438.99</v>
      </c>
    </row>
    <row r="313" spans="1:4">
      <c r="A313" s="142" t="s">
        <v>523</v>
      </c>
      <c r="B313" s="156" t="s">
        <v>507</v>
      </c>
      <c r="C313" s="158">
        <v>249100.81000000003</v>
      </c>
      <c r="D313" s="136">
        <v>9418.48</v>
      </c>
    </row>
    <row r="314" spans="1:4">
      <c r="A314" s="142" t="s">
        <v>523</v>
      </c>
      <c r="B314" s="156" t="s">
        <v>508</v>
      </c>
      <c r="C314" s="158">
        <v>113491.18</v>
      </c>
      <c r="D314" s="136">
        <v>4291.09</v>
      </c>
    </row>
    <row r="315" spans="1:4">
      <c r="A315" s="142" t="s">
        <v>523</v>
      </c>
      <c r="B315" s="156" t="s">
        <v>509</v>
      </c>
      <c r="C315" s="158">
        <v>306292.33999999997</v>
      </c>
      <c r="D315" s="136">
        <v>11580.88</v>
      </c>
    </row>
    <row r="316" spans="1:4">
      <c r="A316" s="142" t="s">
        <v>523</v>
      </c>
      <c r="B316" s="156" t="s">
        <v>510</v>
      </c>
      <c r="C316" s="158">
        <v>580226.86</v>
      </c>
      <c r="D316" s="136">
        <v>21938.32</v>
      </c>
    </row>
    <row r="317" spans="1:4">
      <c r="A317" s="142" t="s">
        <v>523</v>
      </c>
      <c r="B317" s="156" t="s">
        <v>511</v>
      </c>
      <c r="C317" s="158">
        <v>216319.62000000002</v>
      </c>
      <c r="D317" s="136">
        <v>8179.02</v>
      </c>
    </row>
    <row r="318" spans="1:4">
      <c r="A318" s="142" t="s">
        <v>523</v>
      </c>
      <c r="B318" s="156" t="s">
        <v>512</v>
      </c>
      <c r="C318" s="158">
        <v>174942.6</v>
      </c>
      <c r="D318" s="136">
        <v>6614.56</v>
      </c>
    </row>
    <row r="319" spans="1:4">
      <c r="A319" s="142" t="s">
        <v>523</v>
      </c>
      <c r="B319" s="156" t="s">
        <v>513</v>
      </c>
      <c r="C319" s="158">
        <v>309422.82</v>
      </c>
      <c r="D319" s="136">
        <v>11699.24</v>
      </c>
    </row>
    <row r="320" spans="1:4">
      <c r="A320" s="142" t="s">
        <v>523</v>
      </c>
      <c r="B320" s="156" t="s">
        <v>514</v>
      </c>
      <c r="C320" s="158">
        <v>228892.65</v>
      </c>
      <c r="D320" s="136">
        <v>8654.41</v>
      </c>
    </row>
    <row r="321" spans="1:4">
      <c r="A321" s="142" t="s">
        <v>523</v>
      </c>
      <c r="B321" s="156" t="s">
        <v>515</v>
      </c>
      <c r="C321" s="158">
        <v>355812.57</v>
      </c>
      <c r="D321" s="136">
        <v>13453.24</v>
      </c>
    </row>
    <row r="322" spans="1:4" ht="30">
      <c r="A322" s="142" t="s">
        <v>523</v>
      </c>
      <c r="B322" s="156" t="s">
        <v>516</v>
      </c>
      <c r="C322" s="158">
        <v>206755.76</v>
      </c>
      <c r="D322" s="136">
        <v>7817.41</v>
      </c>
    </row>
    <row r="323" spans="1:4">
      <c r="A323" s="142" t="s">
        <v>523</v>
      </c>
      <c r="B323" s="156" t="s">
        <v>517</v>
      </c>
      <c r="C323" s="158">
        <v>531823.1</v>
      </c>
      <c r="D323" s="136">
        <v>20108.18</v>
      </c>
    </row>
    <row r="324" spans="1:4">
      <c r="A324" s="142" t="s">
        <v>523</v>
      </c>
      <c r="B324" s="156" t="s">
        <v>518</v>
      </c>
      <c r="C324" s="158">
        <v>536623.42999999993</v>
      </c>
      <c r="D324" s="136">
        <v>20289.68</v>
      </c>
    </row>
    <row r="325" spans="1:4">
      <c r="A325" s="142" t="s">
        <v>523</v>
      </c>
      <c r="B325" s="156" t="s">
        <v>519</v>
      </c>
      <c r="C325" s="158">
        <v>796210.22</v>
      </c>
      <c r="D325" s="136">
        <v>30104.63</v>
      </c>
    </row>
    <row r="326" spans="1:4">
      <c r="A326" s="142" t="s">
        <v>523</v>
      </c>
      <c r="B326" s="156" t="s">
        <v>520</v>
      </c>
      <c r="C326" s="158">
        <v>807802.07000000007</v>
      </c>
      <c r="D326" s="136">
        <v>30542.91</v>
      </c>
    </row>
    <row r="327" spans="1:4">
      <c r="A327" s="142" t="s">
        <v>523</v>
      </c>
      <c r="B327" s="156" t="s">
        <v>521</v>
      </c>
      <c r="C327" s="158">
        <v>996129.08</v>
      </c>
      <c r="D327" s="136">
        <v>37663.54</v>
      </c>
    </row>
    <row r="328" spans="1:4" ht="30">
      <c r="A328" s="142" t="s">
        <v>523</v>
      </c>
      <c r="B328" s="156" t="s">
        <v>522</v>
      </c>
      <c r="C328" s="158">
        <v>613804.01</v>
      </c>
      <c r="D328" s="136">
        <v>23207.87</v>
      </c>
    </row>
    <row r="329" spans="1:4">
      <c r="A329" s="142" t="s">
        <v>547</v>
      </c>
      <c r="B329" s="156" t="s">
        <v>524</v>
      </c>
      <c r="C329" s="136">
        <v>805249.67999999993</v>
      </c>
      <c r="D329" s="136">
        <v>30446.405798381362</v>
      </c>
    </row>
    <row r="330" spans="1:4" ht="30">
      <c r="A330" s="142" t="s">
        <v>547</v>
      </c>
      <c r="B330" s="156" t="s">
        <v>525</v>
      </c>
      <c r="C330" s="136">
        <v>129635.92</v>
      </c>
      <c r="D330" s="136">
        <v>4901.5205151854288</v>
      </c>
    </row>
    <row r="331" spans="1:4">
      <c r="A331" s="142" t="s">
        <v>547</v>
      </c>
      <c r="B331" s="156" t="s">
        <v>526</v>
      </c>
      <c r="C331" s="136">
        <v>225272.18</v>
      </c>
      <c r="D331" s="136">
        <v>8517.5174578970436</v>
      </c>
    </row>
    <row r="332" spans="1:4" ht="30">
      <c r="A332" s="142" t="s">
        <v>547</v>
      </c>
      <c r="B332" s="156" t="s">
        <v>527</v>
      </c>
      <c r="C332" s="136">
        <v>118063.72</v>
      </c>
      <c r="D332" s="136">
        <v>4463.9768490022534</v>
      </c>
    </row>
    <row r="333" spans="1:4">
      <c r="A333" s="142" t="s">
        <v>547</v>
      </c>
      <c r="B333" s="156" t="s">
        <v>528</v>
      </c>
      <c r="C333" s="136">
        <v>584207.56999999995</v>
      </c>
      <c r="D333" s="136">
        <v>22088.826842757986</v>
      </c>
    </row>
    <row r="334" spans="1:4">
      <c r="A334" s="142" t="s">
        <v>547</v>
      </c>
      <c r="B334" s="156" t="s">
        <v>529</v>
      </c>
      <c r="C334" s="136">
        <v>197211.96</v>
      </c>
      <c r="D334" s="136">
        <v>7456.5634878043693</v>
      </c>
    </row>
    <row r="335" spans="1:4" ht="30">
      <c r="A335" s="142" t="s">
        <v>547</v>
      </c>
      <c r="B335" s="156" t="s">
        <v>530</v>
      </c>
      <c r="C335" s="136">
        <v>494354.64000000007</v>
      </c>
      <c r="D335" s="136">
        <v>18691.496999728992</v>
      </c>
    </row>
    <row r="336" spans="1:4">
      <c r="A336" s="142" t="s">
        <v>547</v>
      </c>
      <c r="B336" s="156" t="s">
        <v>531</v>
      </c>
      <c r="C336" s="136">
        <v>538531.44000000006</v>
      </c>
      <c r="D336" s="136">
        <v>20361.817166355981</v>
      </c>
    </row>
    <row r="337" spans="1:4" ht="30">
      <c r="A337" s="142" t="s">
        <v>547</v>
      </c>
      <c r="B337" s="156" t="s">
        <v>532</v>
      </c>
      <c r="C337" s="136">
        <v>314686.44</v>
      </c>
      <c r="D337" s="136">
        <v>11898.26123431429</v>
      </c>
    </row>
    <row r="338" spans="1:4">
      <c r="A338" s="142" t="s">
        <v>547</v>
      </c>
      <c r="B338" s="156" t="s">
        <v>533</v>
      </c>
      <c r="C338" s="136">
        <v>723293.4800000001</v>
      </c>
      <c r="D338" s="136">
        <v>27347.650486993585</v>
      </c>
    </row>
    <row r="339" spans="1:4">
      <c r="A339" s="142" t="s">
        <v>547</v>
      </c>
      <c r="B339" s="156" t="s">
        <v>534</v>
      </c>
      <c r="C339" s="136">
        <v>485803.2</v>
      </c>
      <c r="D339" s="136">
        <v>18368.167951773936</v>
      </c>
    </row>
    <row r="340" spans="1:4">
      <c r="A340" s="142" t="s">
        <v>547</v>
      </c>
      <c r="B340" s="156" t="s">
        <v>535</v>
      </c>
      <c r="C340" s="136">
        <v>464043.10999999993</v>
      </c>
      <c r="D340" s="136">
        <v>17545.421235067013</v>
      </c>
    </row>
    <row r="341" spans="1:4">
      <c r="A341" s="142" t="s">
        <v>547</v>
      </c>
      <c r="B341" s="156" t="s">
        <v>536</v>
      </c>
      <c r="C341" s="136">
        <v>898056.23</v>
      </c>
      <c r="D341" s="136">
        <v>33955.411703292448</v>
      </c>
    </row>
    <row r="342" spans="1:4">
      <c r="A342" s="142" t="s">
        <v>547</v>
      </c>
      <c r="B342" s="156" t="s">
        <v>537</v>
      </c>
      <c r="C342" s="136">
        <v>535050.34</v>
      </c>
      <c r="D342" s="136">
        <v>20230.197141092827</v>
      </c>
    </row>
    <row r="343" spans="1:4" ht="30">
      <c r="A343" s="142" t="s">
        <v>547</v>
      </c>
      <c r="B343" s="156" t="s">
        <v>538</v>
      </c>
      <c r="C343" s="136">
        <v>213397.56</v>
      </c>
      <c r="D343" s="136">
        <v>8068.5393232871984</v>
      </c>
    </row>
    <row r="344" spans="1:4" ht="30">
      <c r="A344" s="142" t="s">
        <v>547</v>
      </c>
      <c r="B344" s="156" t="s">
        <v>539</v>
      </c>
      <c r="C344" s="136">
        <v>195627.28</v>
      </c>
      <c r="D344" s="136">
        <v>7396.6469034965321</v>
      </c>
    </row>
    <row r="345" spans="1:4" ht="30">
      <c r="A345" s="142" t="s">
        <v>547</v>
      </c>
      <c r="B345" s="156" t="s">
        <v>540</v>
      </c>
      <c r="C345" s="136">
        <v>80901.02</v>
      </c>
      <c r="D345" s="136">
        <v>3058.8590664487642</v>
      </c>
    </row>
    <row r="346" spans="1:4">
      <c r="A346" s="142" t="s">
        <v>547</v>
      </c>
      <c r="B346" s="156" t="s">
        <v>541</v>
      </c>
      <c r="C346" s="136">
        <v>826152.78</v>
      </c>
      <c r="D346" s="136">
        <v>31236.749813226721</v>
      </c>
    </row>
    <row r="347" spans="1:4">
      <c r="A347" s="142" t="s">
        <v>547</v>
      </c>
      <c r="B347" s="156" t="s">
        <v>542</v>
      </c>
      <c r="C347" s="136">
        <v>376807.27999999997</v>
      </c>
      <c r="D347" s="136">
        <v>14247.043668076103</v>
      </c>
    </row>
    <row r="348" spans="1:4">
      <c r="A348" s="142" t="s">
        <v>547</v>
      </c>
      <c r="B348" s="156" t="s">
        <v>543</v>
      </c>
      <c r="C348" s="136">
        <v>745340.40999999992</v>
      </c>
      <c r="D348" s="136">
        <v>28181.242593964071</v>
      </c>
    </row>
    <row r="349" spans="1:4">
      <c r="A349" s="142" t="s">
        <v>547</v>
      </c>
      <c r="B349" s="156" t="s">
        <v>544</v>
      </c>
      <c r="C349" s="136">
        <v>483024.77999999997</v>
      </c>
      <c r="D349" s="136">
        <v>18263.116183484704</v>
      </c>
    </row>
    <row r="350" spans="1:4" ht="30">
      <c r="A350" s="142" t="s">
        <v>547</v>
      </c>
      <c r="B350" s="156" t="s">
        <v>545</v>
      </c>
      <c r="C350" s="136">
        <v>197798.27</v>
      </c>
      <c r="D350" s="136">
        <v>7478.7318073045371</v>
      </c>
    </row>
    <row r="351" spans="1:4" ht="30">
      <c r="A351" s="142" t="s">
        <v>547</v>
      </c>
      <c r="B351" s="156" t="s">
        <v>546</v>
      </c>
      <c r="C351" s="136">
        <v>69193.680000000008</v>
      </c>
      <c r="D351" s="136">
        <v>2616.2057710638815</v>
      </c>
    </row>
    <row r="352" spans="1:4">
      <c r="A352" s="142" t="s">
        <v>555</v>
      </c>
      <c r="B352" s="160" t="s">
        <v>548</v>
      </c>
      <c r="C352" s="136">
        <v>77158.069999999992</v>
      </c>
      <c r="D352" s="160">
        <v>0</v>
      </c>
    </row>
    <row r="353" spans="1:4">
      <c r="A353" s="142" t="s">
        <v>555</v>
      </c>
      <c r="B353" s="160" t="s">
        <v>549</v>
      </c>
      <c r="C353" s="136">
        <v>290162.23</v>
      </c>
      <c r="D353" s="160">
        <v>0</v>
      </c>
    </row>
    <row r="354" spans="1:4">
      <c r="A354" s="142" t="s">
        <v>555</v>
      </c>
      <c r="B354" s="160" t="s">
        <v>550</v>
      </c>
      <c r="C354" s="136">
        <v>766969.85</v>
      </c>
      <c r="D354" s="155">
        <v>108086.15</v>
      </c>
    </row>
    <row r="355" spans="1:4">
      <c r="A355" s="142" t="s">
        <v>555</v>
      </c>
      <c r="B355" s="160" t="s">
        <v>551</v>
      </c>
      <c r="C355" s="136">
        <v>414100.76</v>
      </c>
      <c r="D355" s="160">
        <v>0</v>
      </c>
    </row>
    <row r="356" spans="1:4">
      <c r="A356" s="142" t="s">
        <v>555</v>
      </c>
      <c r="B356" s="160" t="s">
        <v>552</v>
      </c>
      <c r="C356" s="136">
        <v>382988.42</v>
      </c>
      <c r="D356" s="160">
        <v>0</v>
      </c>
    </row>
    <row r="357" spans="1:4">
      <c r="A357" s="142" t="s">
        <v>555</v>
      </c>
      <c r="B357" s="160" t="s">
        <v>553</v>
      </c>
      <c r="C357" s="136">
        <v>671274.01</v>
      </c>
      <c r="D357" s="160">
        <v>0</v>
      </c>
    </row>
    <row r="358" spans="1:4">
      <c r="A358" s="142" t="s">
        <v>555</v>
      </c>
      <c r="B358" s="160" t="s">
        <v>554</v>
      </c>
      <c r="C358" s="136">
        <v>256020.18</v>
      </c>
      <c r="D358" s="160">
        <v>0</v>
      </c>
    </row>
    <row r="359" spans="1:4">
      <c r="A359" s="142" t="s">
        <v>596</v>
      </c>
      <c r="B359" s="160" t="s">
        <v>556</v>
      </c>
      <c r="C359" s="136">
        <v>311938.14999999997</v>
      </c>
      <c r="D359" s="155">
        <v>11791.26</v>
      </c>
    </row>
    <row r="360" spans="1:4">
      <c r="A360" s="142" t="s">
        <v>596</v>
      </c>
      <c r="B360" s="160" t="s">
        <v>557</v>
      </c>
      <c r="C360" s="136">
        <v>546723.71</v>
      </c>
      <c r="D360" s="155">
        <v>20666.16</v>
      </c>
    </row>
    <row r="361" spans="1:4">
      <c r="A361" s="142" t="s">
        <v>596</v>
      </c>
      <c r="B361" s="160" t="s">
        <v>558</v>
      </c>
      <c r="C361" s="136">
        <v>1283999.0899999999</v>
      </c>
      <c r="D361" s="155">
        <v>48535.17</v>
      </c>
    </row>
    <row r="362" spans="1:4">
      <c r="A362" s="142" t="s">
        <v>596</v>
      </c>
      <c r="B362" s="160" t="s">
        <v>559</v>
      </c>
      <c r="C362" s="136">
        <v>948501.54</v>
      </c>
      <c r="D362" s="155">
        <v>35853.360000000001</v>
      </c>
    </row>
    <row r="363" spans="1:4">
      <c r="A363" s="142" t="s">
        <v>596</v>
      </c>
      <c r="B363" s="160" t="s">
        <v>560</v>
      </c>
      <c r="C363" s="136">
        <v>598365.68999999994</v>
      </c>
      <c r="D363" s="155">
        <v>22618.22</v>
      </c>
    </row>
    <row r="364" spans="1:4">
      <c r="A364" s="142" t="s">
        <v>596</v>
      </c>
      <c r="B364" s="160" t="s">
        <v>561</v>
      </c>
      <c r="C364" s="136">
        <v>603488.98</v>
      </c>
      <c r="D364" s="155">
        <v>22811.88</v>
      </c>
    </row>
    <row r="365" spans="1:4">
      <c r="A365" s="142" t="s">
        <v>596</v>
      </c>
      <c r="B365" s="160" t="s">
        <v>562</v>
      </c>
      <c r="C365" s="136">
        <v>631547.05000000005</v>
      </c>
      <c r="D365" s="155">
        <v>23872.48</v>
      </c>
    </row>
    <row r="366" spans="1:4">
      <c r="A366" s="142" t="s">
        <v>596</v>
      </c>
      <c r="B366" s="160" t="s">
        <v>563</v>
      </c>
      <c r="C366" s="136">
        <v>500771.72</v>
      </c>
      <c r="D366" s="155">
        <v>18929.169999999998</v>
      </c>
    </row>
    <row r="367" spans="1:4">
      <c r="A367" s="142" t="s">
        <v>596</v>
      </c>
      <c r="B367" s="160" t="s">
        <v>564</v>
      </c>
      <c r="C367" s="136">
        <v>697056.91000000015</v>
      </c>
      <c r="D367" s="155">
        <v>26348.75</v>
      </c>
    </row>
    <row r="368" spans="1:4">
      <c r="A368" s="142" t="s">
        <v>596</v>
      </c>
      <c r="B368" s="160" t="s">
        <v>565</v>
      </c>
      <c r="C368" s="136">
        <v>476263.48000000004</v>
      </c>
      <c r="D368" s="155">
        <v>18002.759999999998</v>
      </c>
    </row>
    <row r="369" spans="1:4">
      <c r="A369" s="142" t="s">
        <v>596</v>
      </c>
      <c r="B369" s="160" t="s">
        <v>566</v>
      </c>
      <c r="C369" s="136">
        <v>335580.22000000003</v>
      </c>
      <c r="D369" s="155">
        <v>12684.93</v>
      </c>
    </row>
    <row r="370" spans="1:4">
      <c r="A370" s="142" t="s">
        <v>596</v>
      </c>
      <c r="B370" s="160" t="s">
        <v>567</v>
      </c>
      <c r="C370" s="136">
        <v>812622.89</v>
      </c>
      <c r="D370" s="155">
        <v>30717.15</v>
      </c>
    </row>
    <row r="371" spans="1:4">
      <c r="A371" s="142" t="s">
        <v>596</v>
      </c>
      <c r="B371" s="160" t="s">
        <v>568</v>
      </c>
      <c r="C371" s="136">
        <v>408064.6</v>
      </c>
      <c r="D371" s="155">
        <v>15424.84</v>
      </c>
    </row>
    <row r="372" spans="1:4">
      <c r="A372" s="142" t="s">
        <v>596</v>
      </c>
      <c r="B372" s="160" t="s">
        <v>569</v>
      </c>
      <c r="C372" s="136">
        <v>228528.5</v>
      </c>
      <c r="D372" s="155">
        <v>8638.3799999999992</v>
      </c>
    </row>
    <row r="373" spans="1:4">
      <c r="A373" s="142" t="s">
        <v>596</v>
      </c>
      <c r="B373" s="160" t="s">
        <v>570</v>
      </c>
      <c r="C373" s="136">
        <v>369600.52</v>
      </c>
      <c r="D373" s="155">
        <v>13970.9</v>
      </c>
    </row>
    <row r="374" spans="1:4">
      <c r="A374" s="142" t="s">
        <v>596</v>
      </c>
      <c r="B374" s="160" t="s">
        <v>571</v>
      </c>
      <c r="C374" s="136">
        <v>652644.75</v>
      </c>
      <c r="D374" s="155">
        <v>24669.97</v>
      </c>
    </row>
    <row r="375" spans="1:4">
      <c r="A375" s="142" t="s">
        <v>596</v>
      </c>
      <c r="B375" s="160" t="s">
        <v>572</v>
      </c>
      <c r="C375" s="136">
        <v>661879.17999999993</v>
      </c>
      <c r="D375" s="155">
        <v>25019.03</v>
      </c>
    </row>
    <row r="376" spans="1:4">
      <c r="A376" s="142" t="s">
        <v>596</v>
      </c>
      <c r="B376" s="160" t="s">
        <v>573</v>
      </c>
      <c r="C376" s="136">
        <v>623005.02</v>
      </c>
      <c r="D376" s="155">
        <v>23549.59</v>
      </c>
    </row>
    <row r="377" spans="1:4">
      <c r="A377" s="142" t="s">
        <v>596</v>
      </c>
      <c r="B377" s="160" t="s">
        <v>574</v>
      </c>
      <c r="C377" s="136">
        <v>778596.82000000007</v>
      </c>
      <c r="D377" s="155">
        <v>29430.959999999999</v>
      </c>
    </row>
    <row r="378" spans="1:4">
      <c r="A378" s="142" t="s">
        <v>596</v>
      </c>
      <c r="B378" s="160" t="s">
        <v>575</v>
      </c>
      <c r="C378" s="136">
        <v>290457.91000000003</v>
      </c>
      <c r="D378" s="155">
        <v>10979.31</v>
      </c>
    </row>
    <row r="379" spans="1:4">
      <c r="A379" s="142" t="s">
        <v>596</v>
      </c>
      <c r="B379" s="160" t="s">
        <v>576</v>
      </c>
      <c r="C379" s="136">
        <v>867836.54</v>
      </c>
      <c r="D379" s="155">
        <v>32804.22</v>
      </c>
    </row>
    <row r="380" spans="1:4">
      <c r="A380" s="142" t="s">
        <v>596</v>
      </c>
      <c r="B380" s="160" t="s">
        <v>577</v>
      </c>
      <c r="C380" s="136">
        <v>431265.12</v>
      </c>
      <c r="D380" s="155">
        <v>16301.82</v>
      </c>
    </row>
    <row r="381" spans="1:4">
      <c r="A381" s="142" t="s">
        <v>596</v>
      </c>
      <c r="B381" s="160" t="s">
        <v>578</v>
      </c>
      <c r="C381" s="136">
        <v>876133.54</v>
      </c>
      <c r="D381" s="155">
        <v>33117.85</v>
      </c>
    </row>
    <row r="382" spans="1:4">
      <c r="A382" s="142" t="s">
        <v>596</v>
      </c>
      <c r="B382" s="160" t="s">
        <v>579</v>
      </c>
      <c r="C382" s="136">
        <v>488937.85000000003</v>
      </c>
      <c r="D382" s="155">
        <v>18481.849999999999</v>
      </c>
    </row>
    <row r="383" spans="1:4">
      <c r="A383" s="142" t="s">
        <v>596</v>
      </c>
      <c r="B383" s="160" t="s">
        <v>580</v>
      </c>
      <c r="C383" s="136">
        <v>274976.62</v>
      </c>
      <c r="D383" s="155">
        <v>10394.120000000001</v>
      </c>
    </row>
    <row r="384" spans="1:4">
      <c r="A384" s="142" t="s">
        <v>596</v>
      </c>
      <c r="B384" s="160" t="s">
        <v>581</v>
      </c>
      <c r="C384" s="136">
        <v>489088.67</v>
      </c>
      <c r="D384" s="155">
        <v>18487.55</v>
      </c>
    </row>
    <row r="385" spans="1:4">
      <c r="A385" s="142" t="s">
        <v>596</v>
      </c>
      <c r="B385" s="160" t="s">
        <v>582</v>
      </c>
      <c r="C385" s="136">
        <v>585922.62999999989</v>
      </c>
      <c r="D385" s="155">
        <v>22147.88</v>
      </c>
    </row>
    <row r="386" spans="1:4">
      <c r="A386" s="142" t="s">
        <v>596</v>
      </c>
      <c r="B386" s="162" t="s">
        <v>583</v>
      </c>
      <c r="C386" s="136">
        <v>546790.30999999994</v>
      </c>
      <c r="D386" s="155">
        <v>20668.669999999998</v>
      </c>
    </row>
    <row r="387" spans="1:4">
      <c r="A387" s="142" t="s">
        <v>596</v>
      </c>
      <c r="B387" s="162" t="s">
        <v>584</v>
      </c>
      <c r="C387" s="136">
        <v>364575.80000000005</v>
      </c>
      <c r="D387" s="155">
        <v>13780.97</v>
      </c>
    </row>
    <row r="388" spans="1:4">
      <c r="A388" s="142" t="s">
        <v>596</v>
      </c>
      <c r="B388" s="162" t="s">
        <v>585</v>
      </c>
      <c r="C388" s="136">
        <v>805140.38</v>
      </c>
      <c r="D388" s="155">
        <v>30434.31</v>
      </c>
    </row>
    <row r="389" spans="1:4">
      <c r="A389" s="142" t="s">
        <v>596</v>
      </c>
      <c r="B389" s="162" t="s">
        <v>586</v>
      </c>
      <c r="C389" s="136">
        <v>512915.1</v>
      </c>
      <c r="D389" s="155">
        <v>19388.189999999999</v>
      </c>
    </row>
    <row r="390" spans="1:4">
      <c r="A390" s="142" t="s">
        <v>596</v>
      </c>
      <c r="B390" s="162" t="s">
        <v>587</v>
      </c>
      <c r="C390" s="136">
        <v>749934.95</v>
      </c>
      <c r="D390" s="155">
        <v>28347.54</v>
      </c>
    </row>
    <row r="391" spans="1:4">
      <c r="A391" s="142" t="s">
        <v>596</v>
      </c>
      <c r="B391" s="162" t="s">
        <v>588</v>
      </c>
      <c r="C391" s="136">
        <v>174745.65000000002</v>
      </c>
      <c r="D391" s="155">
        <v>6605.39</v>
      </c>
    </row>
    <row r="392" spans="1:4">
      <c r="A392" s="142" t="s">
        <v>596</v>
      </c>
      <c r="B392" s="162" t="s">
        <v>589</v>
      </c>
      <c r="C392" s="136">
        <v>964626.47000000009</v>
      </c>
      <c r="D392" s="155">
        <v>36462.879999999997</v>
      </c>
    </row>
    <row r="393" spans="1:4">
      <c r="A393" s="142" t="s">
        <v>596</v>
      </c>
      <c r="B393" s="162" t="s">
        <v>590</v>
      </c>
      <c r="C393" s="136">
        <v>573318.64</v>
      </c>
      <c r="D393" s="155">
        <v>21671.439999999999</v>
      </c>
    </row>
    <row r="394" spans="1:4">
      <c r="A394" s="142" t="s">
        <v>596</v>
      </c>
      <c r="B394" s="162" t="s">
        <v>591</v>
      </c>
      <c r="C394" s="136">
        <v>9210578.4000000004</v>
      </c>
      <c r="D394" s="155">
        <v>348159.86</v>
      </c>
    </row>
    <row r="395" spans="1:4">
      <c r="A395" s="142" t="s">
        <v>596</v>
      </c>
      <c r="B395" s="162" t="s">
        <v>592</v>
      </c>
      <c r="C395" s="136">
        <v>415756.46</v>
      </c>
      <c r="D395" s="155">
        <v>15715.59</v>
      </c>
    </row>
    <row r="396" spans="1:4">
      <c r="A396" s="142" t="s">
        <v>596</v>
      </c>
      <c r="B396" s="162" t="s">
        <v>593</v>
      </c>
      <c r="C396" s="136">
        <v>773732.05</v>
      </c>
      <c r="D396" s="155">
        <v>29247.07</v>
      </c>
    </row>
    <row r="397" spans="1:4">
      <c r="A397" s="142" t="s">
        <v>596</v>
      </c>
      <c r="B397" s="162" t="s">
        <v>594</v>
      </c>
      <c r="C397" s="136">
        <v>981169.28</v>
      </c>
      <c r="D397" s="155">
        <v>37088.199999999997</v>
      </c>
    </row>
    <row r="398" spans="1:4">
      <c r="A398" s="142" t="s">
        <v>596</v>
      </c>
      <c r="B398" s="162" t="s">
        <v>595</v>
      </c>
      <c r="C398" s="136">
        <v>560505.18000000005</v>
      </c>
      <c r="D398" s="155">
        <v>21187.1</v>
      </c>
    </row>
    <row r="399" spans="1:4">
      <c r="A399" s="142" t="s">
        <v>606</v>
      </c>
      <c r="B399" s="157" t="s">
        <v>616</v>
      </c>
      <c r="C399" s="158">
        <v>448897.66</v>
      </c>
      <c r="D399" s="136">
        <v>22444.883000000002</v>
      </c>
    </row>
    <row r="400" spans="1:4">
      <c r="A400" s="142" t="s">
        <v>606</v>
      </c>
      <c r="B400" s="157" t="s">
        <v>617</v>
      </c>
      <c r="C400" s="158">
        <v>1260856.1299999999</v>
      </c>
      <c r="D400" s="136">
        <v>63042.806499999999</v>
      </c>
    </row>
    <row r="401" spans="1:4">
      <c r="A401" s="142" t="s">
        <v>606</v>
      </c>
      <c r="B401" s="157" t="s">
        <v>618</v>
      </c>
      <c r="C401" s="158">
        <v>1022587.39</v>
      </c>
      <c r="D401" s="136">
        <v>51129.369500000001</v>
      </c>
    </row>
    <row r="402" spans="1:4">
      <c r="A402" s="142" t="s">
        <v>606</v>
      </c>
      <c r="B402" s="157" t="s">
        <v>597</v>
      </c>
      <c r="C402" s="158">
        <v>3429238.81</v>
      </c>
      <c r="D402" s="136">
        <v>171461.94050000003</v>
      </c>
    </row>
    <row r="403" spans="1:4">
      <c r="A403" s="142" t="s">
        <v>606</v>
      </c>
      <c r="B403" s="157" t="s">
        <v>619</v>
      </c>
      <c r="C403" s="158">
        <v>1112554.19</v>
      </c>
      <c r="D403" s="136">
        <v>55627.709499999997</v>
      </c>
    </row>
    <row r="404" spans="1:4">
      <c r="A404" s="142" t="s">
        <v>606</v>
      </c>
      <c r="B404" s="157" t="s">
        <v>620</v>
      </c>
      <c r="C404" s="158">
        <v>927835.16999999993</v>
      </c>
      <c r="D404" s="136">
        <v>46391.758500000004</v>
      </c>
    </row>
    <row r="405" spans="1:4">
      <c r="A405" s="142" t="s">
        <v>606</v>
      </c>
      <c r="B405" s="157" t="s">
        <v>621</v>
      </c>
      <c r="C405" s="158">
        <v>1318375.45</v>
      </c>
      <c r="D405" s="136">
        <v>65918.772500000006</v>
      </c>
    </row>
    <row r="406" spans="1:4">
      <c r="A406" s="142" t="s">
        <v>606</v>
      </c>
      <c r="B406" s="157" t="s">
        <v>598</v>
      </c>
      <c r="C406" s="158">
        <v>991189.24</v>
      </c>
      <c r="D406" s="136">
        <v>49559.462</v>
      </c>
    </row>
    <row r="407" spans="1:4">
      <c r="A407" s="142" t="s">
        <v>606</v>
      </c>
      <c r="B407" s="157" t="s">
        <v>622</v>
      </c>
      <c r="C407" s="158">
        <v>538291.9</v>
      </c>
      <c r="D407" s="136">
        <v>26914.595000000001</v>
      </c>
    </row>
    <row r="408" spans="1:4">
      <c r="A408" s="142" t="s">
        <v>606</v>
      </c>
      <c r="B408" s="157" t="s">
        <v>623</v>
      </c>
      <c r="C408" s="158">
        <v>709347.86</v>
      </c>
      <c r="D408" s="136">
        <v>35467.393000000004</v>
      </c>
    </row>
    <row r="409" spans="1:4">
      <c r="A409" s="142" t="s">
        <v>606</v>
      </c>
      <c r="B409" s="157" t="s">
        <v>599</v>
      </c>
      <c r="C409" s="158">
        <v>1041526.49</v>
      </c>
      <c r="D409" s="136">
        <v>52076.324500000002</v>
      </c>
    </row>
    <row r="410" spans="1:4">
      <c r="A410" s="142" t="s">
        <v>606</v>
      </c>
      <c r="B410" s="157" t="s">
        <v>624</v>
      </c>
      <c r="C410" s="158">
        <v>795747.24</v>
      </c>
      <c r="D410" s="136">
        <v>39787.362000000001</v>
      </c>
    </row>
    <row r="411" spans="1:4">
      <c r="A411" s="142" t="s">
        <v>606</v>
      </c>
      <c r="B411" s="157" t="s">
        <v>600</v>
      </c>
      <c r="C411" s="158">
        <v>1034315.7200000001</v>
      </c>
      <c r="D411" s="136">
        <v>51715.786</v>
      </c>
    </row>
    <row r="412" spans="1:4">
      <c r="A412" s="142" t="s">
        <v>606</v>
      </c>
      <c r="B412" s="157" t="s">
        <v>625</v>
      </c>
      <c r="C412" s="158">
        <v>743109.72</v>
      </c>
      <c r="D412" s="136">
        <v>37155.485999999997</v>
      </c>
    </row>
    <row r="413" spans="1:4">
      <c r="A413" s="142" t="s">
        <v>606</v>
      </c>
      <c r="B413" s="157" t="s">
        <v>626</v>
      </c>
      <c r="C413" s="158">
        <v>1781905.55</v>
      </c>
      <c r="D413" s="136">
        <v>89095.277500000011</v>
      </c>
    </row>
    <row r="414" spans="1:4">
      <c r="A414" s="142" t="s">
        <v>606</v>
      </c>
      <c r="B414" s="157" t="s">
        <v>627</v>
      </c>
      <c r="C414" s="158">
        <v>1020337.6</v>
      </c>
      <c r="D414" s="136">
        <v>51016.880000000005</v>
      </c>
    </row>
    <row r="415" spans="1:4">
      <c r="A415" s="142" t="s">
        <v>606</v>
      </c>
      <c r="B415" s="157" t="s">
        <v>628</v>
      </c>
      <c r="C415" s="158">
        <v>828073.81</v>
      </c>
      <c r="D415" s="136">
        <v>41403.690500000004</v>
      </c>
    </row>
    <row r="416" spans="1:4">
      <c r="A416" s="142" t="s">
        <v>606</v>
      </c>
      <c r="B416" s="157" t="s">
        <v>629</v>
      </c>
      <c r="C416" s="158">
        <v>552189.99</v>
      </c>
      <c r="D416" s="136">
        <v>27609.499500000002</v>
      </c>
    </row>
    <row r="417" spans="1:4">
      <c r="A417" s="142" t="s">
        <v>606</v>
      </c>
      <c r="B417" s="157" t="s">
        <v>630</v>
      </c>
      <c r="C417" s="158">
        <v>899273.36</v>
      </c>
      <c r="D417" s="136">
        <v>44963.668000000005</v>
      </c>
    </row>
    <row r="418" spans="1:4">
      <c r="A418" s="142" t="s">
        <v>606</v>
      </c>
      <c r="B418" s="157" t="s">
        <v>631</v>
      </c>
      <c r="C418" s="158">
        <v>592850.44999999995</v>
      </c>
      <c r="D418" s="136">
        <v>29642.522499999999</v>
      </c>
    </row>
    <row r="419" spans="1:4">
      <c r="A419" s="142" t="s">
        <v>606</v>
      </c>
      <c r="B419" s="157" t="s">
        <v>632</v>
      </c>
      <c r="C419" s="158">
        <v>661084.32000000007</v>
      </c>
      <c r="D419" s="136">
        <v>33054.216</v>
      </c>
    </row>
    <row r="420" spans="1:4">
      <c r="A420" s="142" t="s">
        <v>606</v>
      </c>
      <c r="B420" s="157" t="s">
        <v>633</v>
      </c>
      <c r="C420" s="158">
        <v>1034805.51</v>
      </c>
      <c r="D420" s="136">
        <v>51740.275500000003</v>
      </c>
    </row>
    <row r="421" spans="1:4">
      <c r="A421" s="142" t="s">
        <v>606</v>
      </c>
      <c r="B421" s="157" t="s">
        <v>634</v>
      </c>
      <c r="C421" s="158">
        <v>728454.70000000007</v>
      </c>
      <c r="D421" s="136">
        <v>36422.735000000001</v>
      </c>
    </row>
    <row r="422" spans="1:4">
      <c r="A422" s="142" t="s">
        <v>606</v>
      </c>
      <c r="B422" s="157" t="s">
        <v>635</v>
      </c>
      <c r="C422" s="158">
        <v>2383389.02</v>
      </c>
      <c r="D422" s="136">
        <v>119169.451</v>
      </c>
    </row>
    <row r="423" spans="1:4">
      <c r="A423" s="142" t="s">
        <v>606</v>
      </c>
      <c r="B423" s="157" t="s">
        <v>636</v>
      </c>
      <c r="C423" s="158">
        <v>538955.24</v>
      </c>
      <c r="D423" s="136">
        <v>26947.762000000002</v>
      </c>
    </row>
    <row r="424" spans="1:4">
      <c r="A424" s="142" t="s">
        <v>606</v>
      </c>
      <c r="B424" s="157" t="s">
        <v>637</v>
      </c>
      <c r="C424" s="158">
        <v>456782.59</v>
      </c>
      <c r="D424" s="136">
        <v>22839.129500000003</v>
      </c>
    </row>
    <row r="425" spans="1:4">
      <c r="A425" s="142" t="s">
        <v>606</v>
      </c>
      <c r="B425" s="157" t="s">
        <v>601</v>
      </c>
      <c r="C425" s="158">
        <v>874536.94</v>
      </c>
      <c r="D425" s="136">
        <v>43726.847000000002</v>
      </c>
    </row>
    <row r="426" spans="1:4">
      <c r="A426" s="142" t="s">
        <v>606</v>
      </c>
      <c r="B426" s="157" t="s">
        <v>638</v>
      </c>
      <c r="C426" s="158">
        <v>900413.45</v>
      </c>
      <c r="D426" s="136">
        <v>45020.672500000001</v>
      </c>
    </row>
    <row r="427" spans="1:4">
      <c r="A427" s="142" t="s">
        <v>606</v>
      </c>
      <c r="B427" s="157" t="s">
        <v>639</v>
      </c>
      <c r="C427" s="158">
        <v>427278.85000000003</v>
      </c>
      <c r="D427" s="136">
        <v>21363.942500000001</v>
      </c>
    </row>
    <row r="428" spans="1:4">
      <c r="A428" s="142" t="s">
        <v>606</v>
      </c>
      <c r="B428" s="157" t="s">
        <v>602</v>
      </c>
      <c r="C428" s="158">
        <v>607901.11</v>
      </c>
      <c r="D428" s="136">
        <v>30395.055500000002</v>
      </c>
    </row>
    <row r="429" spans="1:4">
      <c r="A429" s="142" t="s">
        <v>606</v>
      </c>
      <c r="B429" s="157" t="s">
        <v>640</v>
      </c>
      <c r="C429" s="158">
        <v>787292.77</v>
      </c>
      <c r="D429" s="136">
        <v>39364.638500000001</v>
      </c>
    </row>
    <row r="430" spans="1:4">
      <c r="A430" s="142" t="s">
        <v>606</v>
      </c>
      <c r="B430" s="157" t="s">
        <v>641</v>
      </c>
      <c r="C430" s="158">
        <v>1083908.04</v>
      </c>
      <c r="D430" s="136">
        <v>54195.402000000002</v>
      </c>
    </row>
    <row r="431" spans="1:4">
      <c r="A431" s="142" t="s">
        <v>606</v>
      </c>
      <c r="B431" s="157" t="s">
        <v>603</v>
      </c>
      <c r="C431" s="158">
        <v>569714.22000000009</v>
      </c>
      <c r="D431" s="136">
        <v>28485.710999999999</v>
      </c>
    </row>
    <row r="432" spans="1:4">
      <c r="A432" s="142" t="s">
        <v>606</v>
      </c>
      <c r="B432" s="157" t="s">
        <v>607</v>
      </c>
      <c r="C432" s="158">
        <v>623046.6399999999</v>
      </c>
      <c r="D432" s="136">
        <v>31152.332000000002</v>
      </c>
    </row>
    <row r="433" spans="1:4">
      <c r="A433" s="142" t="s">
        <v>606</v>
      </c>
      <c r="B433" s="157" t="s">
        <v>608</v>
      </c>
      <c r="C433" s="158">
        <v>763107.91</v>
      </c>
      <c r="D433" s="136">
        <v>38155.395500000006</v>
      </c>
    </row>
    <row r="434" spans="1:4">
      <c r="A434" s="142" t="s">
        <v>606</v>
      </c>
      <c r="B434" s="157" t="s">
        <v>609</v>
      </c>
      <c r="C434" s="158">
        <v>997078.02</v>
      </c>
      <c r="D434" s="136">
        <v>49853.901000000005</v>
      </c>
    </row>
    <row r="435" spans="1:4">
      <c r="A435" s="142" t="s">
        <v>606</v>
      </c>
      <c r="B435" s="157" t="s">
        <v>642</v>
      </c>
      <c r="C435" s="158">
        <v>318235.52000000002</v>
      </c>
      <c r="D435" s="136">
        <v>15911.776000000002</v>
      </c>
    </row>
    <row r="436" spans="1:4">
      <c r="A436" s="142" t="s">
        <v>606</v>
      </c>
      <c r="B436" s="157" t="s">
        <v>610</v>
      </c>
      <c r="C436" s="158">
        <v>760451.75</v>
      </c>
      <c r="D436" s="136">
        <v>38022.587500000001</v>
      </c>
    </row>
    <row r="437" spans="1:4">
      <c r="A437" s="142" t="s">
        <v>606</v>
      </c>
      <c r="B437" s="157" t="s">
        <v>611</v>
      </c>
      <c r="C437" s="158">
        <v>640210.92999999993</v>
      </c>
      <c r="D437" s="136">
        <v>32010.546500000004</v>
      </c>
    </row>
    <row r="438" spans="1:4">
      <c r="A438" s="142" t="s">
        <v>606</v>
      </c>
      <c r="B438" s="157" t="s">
        <v>612</v>
      </c>
      <c r="C438" s="158">
        <v>1305747.3999999999</v>
      </c>
      <c r="D438" s="136">
        <v>65287.369999999995</v>
      </c>
    </row>
    <row r="439" spans="1:4">
      <c r="A439" s="142" t="s">
        <v>606</v>
      </c>
      <c r="B439" s="157" t="s">
        <v>604</v>
      </c>
      <c r="C439" s="158">
        <v>3016019.3000000003</v>
      </c>
      <c r="D439" s="136">
        <v>150800.965</v>
      </c>
    </row>
    <row r="440" spans="1:4">
      <c r="A440" s="142" t="s">
        <v>606</v>
      </c>
      <c r="B440" s="157" t="s">
        <v>605</v>
      </c>
      <c r="C440" s="158">
        <v>1473116.84</v>
      </c>
      <c r="D440" s="136">
        <v>73655.842000000004</v>
      </c>
    </row>
    <row r="441" spans="1:4">
      <c r="A441" s="142" t="s">
        <v>606</v>
      </c>
      <c r="B441" s="157" t="s">
        <v>613</v>
      </c>
      <c r="C441" s="158">
        <v>929524.2</v>
      </c>
      <c r="D441" s="136">
        <v>46476.21</v>
      </c>
    </row>
    <row r="442" spans="1:4">
      <c r="A442" s="142" t="s">
        <v>606</v>
      </c>
      <c r="B442" s="157" t="s">
        <v>614</v>
      </c>
      <c r="C442" s="158">
        <v>332141.46000000002</v>
      </c>
      <c r="D442" s="136">
        <v>16607.073</v>
      </c>
    </row>
    <row r="443" spans="1:4">
      <c r="A443" s="142" t="s">
        <v>606</v>
      </c>
      <c r="B443" s="157" t="s">
        <v>615</v>
      </c>
      <c r="C443" s="158">
        <v>487187.82999999996</v>
      </c>
      <c r="D443" s="136">
        <v>24359.391500000002</v>
      </c>
    </row>
    <row r="444" spans="1:4">
      <c r="A444" s="142" t="s">
        <v>669</v>
      </c>
      <c r="B444" s="157" t="s">
        <v>643</v>
      </c>
      <c r="C444" s="158">
        <v>383265.93</v>
      </c>
      <c r="D444" s="165">
        <v>11736.4792175</v>
      </c>
    </row>
    <row r="445" spans="1:4">
      <c r="A445" s="142" t="s">
        <v>669</v>
      </c>
      <c r="B445" s="157" t="s">
        <v>644</v>
      </c>
      <c r="C445" s="158">
        <v>805925.32000000007</v>
      </c>
      <c r="D445" s="165">
        <v>20793.922944900001</v>
      </c>
    </row>
    <row r="446" spans="1:4">
      <c r="A446" s="142" t="s">
        <v>669</v>
      </c>
      <c r="B446" s="157" t="s">
        <v>645</v>
      </c>
      <c r="C446" s="158">
        <v>611489.39</v>
      </c>
      <c r="D446" s="165">
        <v>27106.789059600003</v>
      </c>
    </row>
    <row r="447" spans="1:4">
      <c r="A447" s="142" t="s">
        <v>669</v>
      </c>
      <c r="B447" s="157" t="s">
        <v>646</v>
      </c>
      <c r="C447" s="158">
        <v>243988.91</v>
      </c>
      <c r="D447" s="165">
        <v>16950.809433099999</v>
      </c>
    </row>
    <row r="448" spans="1:4">
      <c r="A448" s="142" t="s">
        <v>669</v>
      </c>
      <c r="B448" s="157" t="s">
        <v>647</v>
      </c>
      <c r="C448" s="158">
        <v>1317381.0900000001</v>
      </c>
      <c r="D448" s="165">
        <v>25387.883695</v>
      </c>
    </row>
    <row r="449" spans="1:4">
      <c r="A449" s="142" t="s">
        <v>669</v>
      </c>
      <c r="B449" s="157" t="s">
        <v>648</v>
      </c>
      <c r="C449" s="158">
        <v>1785606.59</v>
      </c>
      <c r="D449" s="165">
        <v>54771.692663500005</v>
      </c>
    </row>
    <row r="450" spans="1:4">
      <c r="A450" s="142" t="s">
        <v>669</v>
      </c>
      <c r="B450" s="157" t="s">
        <v>649</v>
      </c>
      <c r="C450" s="158">
        <v>1070758.69</v>
      </c>
      <c r="D450" s="165">
        <v>61291.973851399998</v>
      </c>
    </row>
    <row r="451" spans="1:4">
      <c r="A451" s="142" t="s">
        <v>669</v>
      </c>
      <c r="B451" s="157" t="s">
        <v>650</v>
      </c>
      <c r="C451" s="158">
        <v>641625.01</v>
      </c>
      <c r="D451" s="165">
        <v>31904.983549500001</v>
      </c>
    </row>
    <row r="452" spans="1:4">
      <c r="A452" s="142" t="s">
        <v>669</v>
      </c>
      <c r="B452" s="157" t="s">
        <v>651</v>
      </c>
      <c r="C452" s="158">
        <v>381484.80000000005</v>
      </c>
      <c r="D452" s="165">
        <v>21215.496882899999</v>
      </c>
    </row>
    <row r="453" spans="1:4">
      <c r="A453" s="142" t="s">
        <v>669</v>
      </c>
      <c r="B453" s="157" t="s">
        <v>652</v>
      </c>
      <c r="C453" s="158">
        <v>548393.02</v>
      </c>
      <c r="D453" s="165">
        <v>16378.830339899998</v>
      </c>
    </row>
    <row r="454" spans="1:4">
      <c r="A454" s="142" t="s">
        <v>669</v>
      </c>
      <c r="B454" s="157" t="s">
        <v>653</v>
      </c>
      <c r="C454" s="158">
        <v>549740.82999999996</v>
      </c>
      <c r="D454" s="165">
        <v>21039.236115399999</v>
      </c>
    </row>
    <row r="455" spans="1:4">
      <c r="A455" s="142" t="s">
        <v>669</v>
      </c>
      <c r="B455" s="157" t="s">
        <v>654</v>
      </c>
      <c r="C455" s="158">
        <v>207047.44999999998</v>
      </c>
      <c r="D455" s="165">
        <v>15631.851820799999</v>
      </c>
    </row>
    <row r="456" spans="1:4">
      <c r="A456" s="142" t="s">
        <v>669</v>
      </c>
      <c r="B456" s="157" t="s">
        <v>655</v>
      </c>
      <c r="C456" s="158">
        <v>778950.63</v>
      </c>
      <c r="D456" s="165">
        <v>17462.655880400001</v>
      </c>
    </row>
    <row r="457" spans="1:4">
      <c r="A457" s="142" t="s">
        <v>669</v>
      </c>
      <c r="B457" s="157" t="s">
        <v>656</v>
      </c>
      <c r="C457" s="158">
        <v>523806.39999999997</v>
      </c>
      <c r="D457" s="165">
        <v>25641.397098300004</v>
      </c>
    </row>
    <row r="458" spans="1:4">
      <c r="A458" s="142" t="s">
        <v>669</v>
      </c>
      <c r="B458" s="157" t="s">
        <v>657</v>
      </c>
      <c r="C458" s="158">
        <v>1162281.19</v>
      </c>
      <c r="D458" s="165">
        <v>33463.289048600003</v>
      </c>
    </row>
    <row r="459" spans="1:4">
      <c r="A459" s="142" t="s">
        <v>669</v>
      </c>
      <c r="B459" s="157" t="s">
        <v>658</v>
      </c>
      <c r="C459" s="158">
        <v>718266.97</v>
      </c>
      <c r="D459" s="165">
        <v>32873.263998600007</v>
      </c>
    </row>
    <row r="460" spans="1:4">
      <c r="A460" s="142" t="s">
        <v>669</v>
      </c>
      <c r="B460" s="157" t="s">
        <v>659</v>
      </c>
      <c r="C460" s="158">
        <v>267260.77999999997</v>
      </c>
      <c r="D460" s="165">
        <v>20227.138567599999</v>
      </c>
    </row>
    <row r="461" spans="1:4">
      <c r="A461" s="142" t="s">
        <v>669</v>
      </c>
      <c r="B461" s="157" t="s">
        <v>660</v>
      </c>
      <c r="C461" s="158">
        <v>1298861.4700000002</v>
      </c>
      <c r="D461" s="165">
        <v>23638.517081999998</v>
      </c>
    </row>
    <row r="462" spans="1:4">
      <c r="A462" s="142" t="s">
        <v>669</v>
      </c>
      <c r="B462" s="157" t="s">
        <v>661</v>
      </c>
      <c r="C462" s="158">
        <v>415872.37</v>
      </c>
      <c r="D462" s="165">
        <v>37776.128667700003</v>
      </c>
    </row>
    <row r="463" spans="1:4">
      <c r="A463" s="142" t="s">
        <v>669</v>
      </c>
      <c r="B463" s="157" t="s">
        <v>662</v>
      </c>
      <c r="C463" s="158">
        <v>155668.88999999998</v>
      </c>
      <c r="D463" s="165">
        <v>11614.1699171</v>
      </c>
    </row>
    <row r="464" spans="1:4">
      <c r="A464" s="142" t="s">
        <v>669</v>
      </c>
      <c r="B464" s="157" t="s">
        <v>663</v>
      </c>
      <c r="C464" s="158">
        <v>178653.97</v>
      </c>
      <c r="D464" s="165">
        <v>6881.3545886999991</v>
      </c>
    </row>
    <row r="465" spans="1:4">
      <c r="A465" s="142" t="s">
        <v>669</v>
      </c>
      <c r="B465" s="157" t="s">
        <v>664</v>
      </c>
      <c r="C465" s="158">
        <v>2131975.2199999997</v>
      </c>
      <c r="D465" s="165">
        <v>29285.489735000003</v>
      </c>
    </row>
    <row r="466" spans="1:4">
      <c r="A466" s="142" t="s">
        <v>669</v>
      </c>
      <c r="B466" s="157" t="s">
        <v>665</v>
      </c>
      <c r="C466" s="158">
        <v>343537.12</v>
      </c>
      <c r="D466" s="165">
        <v>59664.704802799999</v>
      </c>
    </row>
    <row r="467" spans="1:4">
      <c r="A467" s="142" t="s">
        <v>669</v>
      </c>
      <c r="B467" s="157" t="s">
        <v>666</v>
      </c>
      <c r="C467" s="158">
        <v>150159.34</v>
      </c>
      <c r="D467" s="165">
        <v>10399.436326000001</v>
      </c>
    </row>
    <row r="468" spans="1:4">
      <c r="A468" s="142" t="s">
        <v>669</v>
      </c>
      <c r="B468" s="157" t="s">
        <v>667</v>
      </c>
      <c r="C468" s="158">
        <v>271945.77</v>
      </c>
      <c r="D468" s="165">
        <v>8674.2034578999992</v>
      </c>
    </row>
    <row r="469" spans="1:4">
      <c r="A469" s="142" t="s">
        <v>669</v>
      </c>
      <c r="B469" s="157" t="s">
        <v>668</v>
      </c>
      <c r="C469" s="158">
        <v>258655.84</v>
      </c>
      <c r="D469" s="165">
        <v>8618.7203077000013</v>
      </c>
    </row>
    <row r="470" spans="1:4">
      <c r="A470" s="142" t="s">
        <v>725</v>
      </c>
      <c r="B470" s="157" t="s">
        <v>670</v>
      </c>
      <c r="C470" s="158">
        <v>2022468.24</v>
      </c>
      <c r="D470" s="167">
        <v>101123.41200000001</v>
      </c>
    </row>
    <row r="471" spans="1:4">
      <c r="A471" s="142" t="s">
        <v>725</v>
      </c>
      <c r="B471" s="157" t="s">
        <v>671</v>
      </c>
      <c r="C471" s="158">
        <v>227656.82</v>
      </c>
      <c r="D471" s="167">
        <v>11382.841</v>
      </c>
    </row>
    <row r="472" spans="1:4">
      <c r="A472" s="142" t="s">
        <v>725</v>
      </c>
      <c r="B472" s="157" t="s">
        <v>672</v>
      </c>
      <c r="C472" s="158">
        <v>1167018.8500000001</v>
      </c>
      <c r="D472" s="167">
        <v>58350.942500000005</v>
      </c>
    </row>
    <row r="473" spans="1:4">
      <c r="A473" s="142" t="s">
        <v>725</v>
      </c>
      <c r="B473" s="157" t="s">
        <v>673</v>
      </c>
      <c r="C473" s="158">
        <v>300306.32</v>
      </c>
      <c r="D473" s="167">
        <v>15015.316000000001</v>
      </c>
    </row>
    <row r="474" spans="1:4">
      <c r="A474" s="142" t="s">
        <v>725</v>
      </c>
      <c r="B474" s="157" t="s">
        <v>674</v>
      </c>
      <c r="C474" s="158">
        <v>800195.28</v>
      </c>
      <c r="D474" s="167">
        <v>40009.764000000003</v>
      </c>
    </row>
    <row r="475" spans="1:4">
      <c r="A475" s="142" t="s">
        <v>725</v>
      </c>
      <c r="B475" s="157" t="s">
        <v>675</v>
      </c>
      <c r="C475" s="158">
        <v>474430.94</v>
      </c>
      <c r="D475" s="167">
        <v>23721.547000000002</v>
      </c>
    </row>
    <row r="476" spans="1:4">
      <c r="A476" s="142" t="s">
        <v>725</v>
      </c>
      <c r="B476" s="157" t="s">
        <v>676</v>
      </c>
      <c r="C476" s="158">
        <v>960925.85</v>
      </c>
      <c r="D476" s="167">
        <v>48046.292500000003</v>
      </c>
    </row>
    <row r="477" spans="1:4">
      <c r="A477" s="142" t="s">
        <v>725</v>
      </c>
      <c r="B477" s="157" t="s">
        <v>677</v>
      </c>
      <c r="C477" s="158">
        <v>1352940.1800000002</v>
      </c>
      <c r="D477" s="167">
        <v>67647.009000000005</v>
      </c>
    </row>
    <row r="478" spans="1:4">
      <c r="A478" s="142" t="s">
        <v>725</v>
      </c>
      <c r="B478" s="157" t="s">
        <v>678</v>
      </c>
      <c r="C478" s="158">
        <v>1723795.53</v>
      </c>
      <c r="D478" s="167">
        <v>86189.776500000007</v>
      </c>
    </row>
    <row r="479" spans="1:4">
      <c r="A479" s="142" t="s">
        <v>725</v>
      </c>
      <c r="B479" s="157" t="s">
        <v>679</v>
      </c>
      <c r="C479" s="158">
        <v>232201.62</v>
      </c>
      <c r="D479" s="167">
        <v>11610.081</v>
      </c>
    </row>
    <row r="480" spans="1:4">
      <c r="A480" s="142" t="s">
        <v>725</v>
      </c>
      <c r="B480" s="157" t="s">
        <v>680</v>
      </c>
      <c r="C480" s="158">
        <v>447397.25000000006</v>
      </c>
      <c r="D480" s="167">
        <v>22369.862500000003</v>
      </c>
    </row>
    <row r="481" spans="1:4">
      <c r="A481" s="142" t="s">
        <v>725</v>
      </c>
      <c r="B481" s="157" t="s">
        <v>681</v>
      </c>
      <c r="C481" s="158">
        <v>1017397.47</v>
      </c>
      <c r="D481" s="167">
        <v>50869.873500000002</v>
      </c>
    </row>
    <row r="482" spans="1:4">
      <c r="A482" s="142" t="s">
        <v>725</v>
      </c>
      <c r="B482" s="157" t="s">
        <v>682</v>
      </c>
      <c r="C482" s="158">
        <v>1162086.83</v>
      </c>
      <c r="D482" s="167">
        <v>58104.34150000001</v>
      </c>
    </row>
    <row r="483" spans="1:4">
      <c r="A483" s="142" t="s">
        <v>725</v>
      </c>
      <c r="B483" s="157" t="s">
        <v>683</v>
      </c>
      <c r="C483" s="158">
        <v>1911182.2400000002</v>
      </c>
      <c r="D483" s="167">
        <v>95559.112000000008</v>
      </c>
    </row>
    <row r="484" spans="1:4">
      <c r="A484" s="142" t="s">
        <v>725</v>
      </c>
      <c r="B484" s="157" t="s">
        <v>684</v>
      </c>
      <c r="C484" s="158">
        <v>427976.14</v>
      </c>
      <c r="D484" s="167">
        <v>21398.807000000001</v>
      </c>
    </row>
    <row r="485" spans="1:4">
      <c r="A485" s="142" t="s">
        <v>725</v>
      </c>
      <c r="B485" s="157" t="s">
        <v>685</v>
      </c>
      <c r="C485" s="158">
        <v>7523743.3200000003</v>
      </c>
      <c r="D485" s="167">
        <v>376187.16600000003</v>
      </c>
    </row>
    <row r="486" spans="1:4">
      <c r="A486" s="142" t="s">
        <v>725</v>
      </c>
      <c r="B486" s="157" t="s">
        <v>686</v>
      </c>
      <c r="C486" s="158">
        <v>1301205.6600000001</v>
      </c>
      <c r="D486" s="167">
        <v>65060.282999999996</v>
      </c>
    </row>
    <row r="487" spans="1:4">
      <c r="A487" s="142" t="s">
        <v>725</v>
      </c>
      <c r="B487" s="157" t="s">
        <v>687</v>
      </c>
      <c r="C487" s="158">
        <v>1220104.8799999999</v>
      </c>
      <c r="D487" s="167">
        <v>61005.243999999999</v>
      </c>
    </row>
    <row r="488" spans="1:4">
      <c r="A488" s="142" t="s">
        <v>725</v>
      </c>
      <c r="B488" s="157" t="s">
        <v>688</v>
      </c>
      <c r="C488" s="158">
        <v>2473581.6</v>
      </c>
      <c r="D488" s="167">
        <v>123679.08000000002</v>
      </c>
    </row>
    <row r="489" spans="1:4">
      <c r="A489" s="142" t="s">
        <v>725</v>
      </c>
      <c r="B489" s="157" t="s">
        <v>689</v>
      </c>
      <c r="C489" s="158">
        <v>899611.61</v>
      </c>
      <c r="D489" s="167">
        <v>44980.580500000004</v>
      </c>
    </row>
    <row r="490" spans="1:4">
      <c r="A490" s="142" t="s">
        <v>725</v>
      </c>
      <c r="B490" s="157" t="s">
        <v>690</v>
      </c>
      <c r="C490" s="158">
        <v>521833.22</v>
      </c>
      <c r="D490" s="167">
        <v>26091.661</v>
      </c>
    </row>
    <row r="491" spans="1:4">
      <c r="A491" s="142" t="s">
        <v>725</v>
      </c>
      <c r="B491" s="157" t="s">
        <v>691</v>
      </c>
      <c r="C491" s="158">
        <v>664096.4</v>
      </c>
      <c r="D491" s="167">
        <v>33204.82</v>
      </c>
    </row>
    <row r="492" spans="1:4">
      <c r="A492" s="142" t="s">
        <v>725</v>
      </c>
      <c r="B492" s="157" t="s">
        <v>692</v>
      </c>
      <c r="C492" s="158">
        <v>346174.6</v>
      </c>
      <c r="D492" s="167">
        <v>17308.73</v>
      </c>
    </row>
    <row r="493" spans="1:4">
      <c r="A493" s="142" t="s">
        <v>725</v>
      </c>
      <c r="B493" s="157" t="s">
        <v>693</v>
      </c>
      <c r="C493" s="158">
        <v>651749.99</v>
      </c>
      <c r="D493" s="167">
        <v>32587.499500000002</v>
      </c>
    </row>
    <row r="494" spans="1:4">
      <c r="A494" s="142" t="s">
        <v>725</v>
      </c>
      <c r="B494" s="157" t="s">
        <v>694</v>
      </c>
      <c r="C494" s="158">
        <v>212311.56999999998</v>
      </c>
      <c r="D494" s="167">
        <v>10615.578500000001</v>
      </c>
    </row>
    <row r="495" spans="1:4">
      <c r="A495" s="142" t="s">
        <v>725</v>
      </c>
      <c r="B495" s="157" t="s">
        <v>695</v>
      </c>
      <c r="C495" s="158">
        <v>4129581.4899999998</v>
      </c>
      <c r="D495" s="167">
        <v>206479.07450000002</v>
      </c>
    </row>
    <row r="496" spans="1:4">
      <c r="A496" s="142" t="s">
        <v>725</v>
      </c>
      <c r="B496" s="157" t="s">
        <v>696</v>
      </c>
      <c r="C496" s="158">
        <v>984338.71000000008</v>
      </c>
      <c r="D496" s="167">
        <v>49216.9355</v>
      </c>
    </row>
    <row r="497" spans="1:4">
      <c r="A497" s="142" t="s">
        <v>725</v>
      </c>
      <c r="B497" s="157" t="s">
        <v>697</v>
      </c>
      <c r="C497" s="158">
        <v>907579.00000000012</v>
      </c>
      <c r="D497" s="167">
        <v>45378.950000000004</v>
      </c>
    </row>
    <row r="498" spans="1:4">
      <c r="A498" s="142" t="s">
        <v>725</v>
      </c>
      <c r="B498" s="157" t="s">
        <v>698</v>
      </c>
      <c r="C498" s="158">
        <v>206776.98</v>
      </c>
      <c r="D498" s="167">
        <v>10338.849000000002</v>
      </c>
    </row>
    <row r="499" spans="1:4">
      <c r="A499" s="142" t="s">
        <v>725</v>
      </c>
      <c r="B499" s="157" t="s">
        <v>699</v>
      </c>
      <c r="C499" s="158">
        <v>540496.05999999994</v>
      </c>
      <c r="D499" s="167">
        <v>27024.803000000004</v>
      </c>
    </row>
    <row r="500" spans="1:4">
      <c r="A500" s="142" t="s">
        <v>725</v>
      </c>
      <c r="B500" s="157" t="s">
        <v>700</v>
      </c>
      <c r="C500" s="158">
        <v>813703.27</v>
      </c>
      <c r="D500" s="167">
        <v>40685.163500000002</v>
      </c>
    </row>
    <row r="501" spans="1:4">
      <c r="A501" s="142" t="s">
        <v>725</v>
      </c>
      <c r="B501" s="157" t="s">
        <v>701</v>
      </c>
      <c r="C501" s="158">
        <v>715609.31</v>
      </c>
      <c r="D501" s="167">
        <v>35780.465500000006</v>
      </c>
    </row>
    <row r="502" spans="1:4">
      <c r="A502" s="142" t="s">
        <v>725</v>
      </c>
      <c r="B502" s="157" t="s">
        <v>702</v>
      </c>
      <c r="C502" s="158">
        <v>498207.06</v>
      </c>
      <c r="D502" s="167">
        <v>24910.353000000003</v>
      </c>
    </row>
    <row r="503" spans="1:4">
      <c r="A503" s="142" t="s">
        <v>725</v>
      </c>
      <c r="B503" s="157" t="s">
        <v>703</v>
      </c>
      <c r="C503" s="158">
        <v>1542629.32</v>
      </c>
      <c r="D503" s="167">
        <v>77131.466</v>
      </c>
    </row>
    <row r="504" spans="1:4">
      <c r="A504" s="142" t="s">
        <v>725</v>
      </c>
      <c r="B504" s="157" t="s">
        <v>704</v>
      </c>
      <c r="C504" s="158">
        <v>246724.41999999998</v>
      </c>
      <c r="D504" s="167">
        <v>12336.221000000001</v>
      </c>
    </row>
    <row r="505" spans="1:4">
      <c r="A505" s="142" t="s">
        <v>725</v>
      </c>
      <c r="B505" s="157" t="s">
        <v>705</v>
      </c>
      <c r="C505" s="158">
        <v>893732.64</v>
      </c>
      <c r="D505" s="167">
        <v>44686.632000000005</v>
      </c>
    </row>
    <row r="506" spans="1:4">
      <c r="A506" s="142" t="s">
        <v>725</v>
      </c>
      <c r="B506" s="157" t="s">
        <v>706</v>
      </c>
      <c r="C506" s="158">
        <v>958694.39999999991</v>
      </c>
      <c r="D506" s="167">
        <v>47934.720000000001</v>
      </c>
    </row>
    <row r="507" spans="1:4">
      <c r="A507" s="142" t="s">
        <v>725</v>
      </c>
      <c r="B507" s="157" t="s">
        <v>707</v>
      </c>
      <c r="C507" s="158">
        <v>345748.95</v>
      </c>
      <c r="D507" s="167">
        <v>17287.447500000002</v>
      </c>
    </row>
    <row r="508" spans="1:4">
      <c r="A508" s="142" t="s">
        <v>725</v>
      </c>
      <c r="B508" s="157" t="s">
        <v>708</v>
      </c>
      <c r="C508" s="158">
        <v>1883581.33</v>
      </c>
      <c r="D508" s="167">
        <v>94179.066500000015</v>
      </c>
    </row>
    <row r="509" spans="1:4">
      <c r="A509" s="142" t="s">
        <v>725</v>
      </c>
      <c r="B509" s="157" t="s">
        <v>709</v>
      </c>
      <c r="C509" s="158">
        <v>265652.80000000005</v>
      </c>
      <c r="D509" s="167">
        <v>13282.64</v>
      </c>
    </row>
    <row r="510" spans="1:4">
      <c r="A510" s="142" t="s">
        <v>725</v>
      </c>
      <c r="B510" s="157" t="s">
        <v>710</v>
      </c>
      <c r="C510" s="158">
        <v>1215322.9800000002</v>
      </c>
      <c r="D510" s="167">
        <v>60766.149000000005</v>
      </c>
    </row>
    <row r="511" spans="1:4">
      <c r="A511" s="142" t="s">
        <v>725</v>
      </c>
      <c r="B511" s="157" t="s">
        <v>711</v>
      </c>
      <c r="C511" s="158">
        <v>13320818.52</v>
      </c>
      <c r="D511" s="167">
        <v>666040.92599999998</v>
      </c>
    </row>
    <row r="512" spans="1:4">
      <c r="A512" s="142" t="s">
        <v>725</v>
      </c>
      <c r="B512" s="157" t="s">
        <v>712</v>
      </c>
      <c r="C512" s="158">
        <v>1451206.1400000001</v>
      </c>
      <c r="D512" s="167">
        <v>72560.307000000001</v>
      </c>
    </row>
    <row r="513" spans="1:4">
      <c r="A513" s="142" t="s">
        <v>725</v>
      </c>
      <c r="B513" s="157" t="s">
        <v>713</v>
      </c>
      <c r="C513" s="158">
        <v>1044265.48</v>
      </c>
      <c r="D513" s="167">
        <v>52213.274000000005</v>
      </c>
    </row>
    <row r="514" spans="1:4">
      <c r="A514" s="142" t="s">
        <v>725</v>
      </c>
      <c r="B514" s="157" t="s">
        <v>714</v>
      </c>
      <c r="C514" s="158">
        <v>1233750.3499999999</v>
      </c>
      <c r="D514" s="167">
        <v>61687.517500000009</v>
      </c>
    </row>
    <row r="515" spans="1:4">
      <c r="A515" s="142" t="s">
        <v>725</v>
      </c>
      <c r="B515" s="157" t="s">
        <v>715</v>
      </c>
      <c r="C515" s="158">
        <v>1589508.7</v>
      </c>
      <c r="D515" s="167">
        <v>79475.434999999998</v>
      </c>
    </row>
    <row r="516" spans="1:4">
      <c r="A516" s="142" t="s">
        <v>725</v>
      </c>
      <c r="B516" s="157" t="s">
        <v>716</v>
      </c>
      <c r="C516" s="158">
        <v>643199.87</v>
      </c>
      <c r="D516" s="167">
        <v>32159.9935</v>
      </c>
    </row>
    <row r="517" spans="1:4">
      <c r="A517" s="142" t="s">
        <v>725</v>
      </c>
      <c r="B517" s="157" t="s">
        <v>717</v>
      </c>
      <c r="C517" s="158">
        <v>2952480.3400000003</v>
      </c>
      <c r="D517" s="167">
        <v>147624.01699999999</v>
      </c>
    </row>
    <row r="518" spans="1:4">
      <c r="A518" s="142" t="s">
        <v>725</v>
      </c>
      <c r="B518" s="157" t="s">
        <v>718</v>
      </c>
      <c r="C518" s="158">
        <v>878997.68</v>
      </c>
      <c r="D518" s="167">
        <v>43949.884000000005</v>
      </c>
    </row>
    <row r="519" spans="1:4">
      <c r="A519" s="142" t="s">
        <v>725</v>
      </c>
      <c r="B519" s="157" t="s">
        <v>719</v>
      </c>
      <c r="C519" s="158">
        <v>2024930.4100000001</v>
      </c>
      <c r="D519" s="167">
        <v>101246.5205</v>
      </c>
    </row>
    <row r="520" spans="1:4">
      <c r="A520" s="142" t="s">
        <v>725</v>
      </c>
      <c r="B520" s="157" t="s">
        <v>720</v>
      </c>
      <c r="C520" s="158">
        <v>93522.31</v>
      </c>
      <c r="D520" s="167">
        <v>4676.1154999999999</v>
      </c>
    </row>
    <row r="521" spans="1:4">
      <c r="A521" s="142" t="s">
        <v>725</v>
      </c>
      <c r="B521" s="157" t="s">
        <v>721</v>
      </c>
      <c r="C521" s="158">
        <v>1390984.14</v>
      </c>
      <c r="D521" s="167">
        <v>69549.206999999995</v>
      </c>
    </row>
    <row r="522" spans="1:4">
      <c r="A522" s="142" t="s">
        <v>725</v>
      </c>
      <c r="B522" s="157" t="s">
        <v>722</v>
      </c>
      <c r="C522" s="158">
        <v>1070065.43</v>
      </c>
      <c r="D522" s="167">
        <v>53503.271500000003</v>
      </c>
    </row>
    <row r="523" spans="1:4">
      <c r="A523" s="142" t="s">
        <v>725</v>
      </c>
      <c r="B523" s="157" t="s">
        <v>723</v>
      </c>
      <c r="C523" s="158">
        <v>1033974.98</v>
      </c>
      <c r="D523" s="167">
        <v>51698.749000000003</v>
      </c>
    </row>
    <row r="524" spans="1:4">
      <c r="A524" s="142" t="s">
        <v>725</v>
      </c>
      <c r="B524" s="157" t="s">
        <v>724</v>
      </c>
      <c r="C524" s="158">
        <v>812164.01</v>
      </c>
      <c r="D524" s="167">
        <v>40608.200500000006</v>
      </c>
    </row>
    <row r="525" spans="1:4">
      <c r="A525" s="142" t="s">
        <v>754</v>
      </c>
      <c r="B525" s="157" t="s">
        <v>726</v>
      </c>
      <c r="C525" s="158">
        <v>321739.12</v>
      </c>
      <c r="D525" s="164">
        <v>12164.922471737556</v>
      </c>
    </row>
    <row r="526" spans="1:4">
      <c r="A526" s="142" t="s">
        <v>754</v>
      </c>
      <c r="B526" s="157" t="s">
        <v>727</v>
      </c>
      <c r="C526" s="158">
        <v>943478.53</v>
      </c>
      <c r="D526" s="164">
        <v>35672.82452689905</v>
      </c>
    </row>
    <row r="527" spans="1:4">
      <c r="A527" s="142" t="s">
        <v>754</v>
      </c>
      <c r="B527" s="157" t="s">
        <v>728</v>
      </c>
      <c r="C527" s="158">
        <v>1127326.73</v>
      </c>
      <c r="D527" s="164">
        <v>42624.105737491343</v>
      </c>
    </row>
    <row r="528" spans="1:4">
      <c r="A528" s="142" t="s">
        <v>754</v>
      </c>
      <c r="B528" s="157" t="s">
        <v>729</v>
      </c>
      <c r="C528" s="158">
        <v>410010.5</v>
      </c>
      <c r="D528" s="164">
        <v>15502.454115925821</v>
      </c>
    </row>
    <row r="529" spans="1:4">
      <c r="A529" s="142" t="s">
        <v>754</v>
      </c>
      <c r="B529" s="157" t="s">
        <v>730</v>
      </c>
      <c r="C529" s="158">
        <v>1224149.54</v>
      </c>
      <c r="D529" s="164">
        <v>46284.966055458826</v>
      </c>
    </row>
    <row r="530" spans="1:4">
      <c r="A530" s="142" t="s">
        <v>754</v>
      </c>
      <c r="B530" s="157" t="s">
        <v>731</v>
      </c>
      <c r="C530" s="158">
        <v>907000.72000000009</v>
      </c>
      <c r="D530" s="164">
        <v>34293.602346553758</v>
      </c>
    </row>
    <row r="531" spans="1:4">
      <c r="A531" s="142" t="s">
        <v>754</v>
      </c>
      <c r="B531" s="157" t="s">
        <v>732</v>
      </c>
      <c r="C531" s="158">
        <v>1065282.8799999999</v>
      </c>
      <c r="D531" s="164">
        <v>40278.23425907705</v>
      </c>
    </row>
    <row r="532" spans="1:4">
      <c r="A532" s="142" t="s">
        <v>754</v>
      </c>
      <c r="B532" s="157" t="s">
        <v>733</v>
      </c>
      <c r="C532" s="158">
        <v>213827.58</v>
      </c>
      <c r="D532" s="164">
        <v>8084.7984324046756</v>
      </c>
    </row>
    <row r="533" spans="1:4">
      <c r="A533" s="142" t="s">
        <v>754</v>
      </c>
      <c r="B533" s="157" t="s">
        <v>734</v>
      </c>
      <c r="C533" s="158">
        <v>295489.59999999998</v>
      </c>
      <c r="D533" s="164">
        <v>11172.430866363848</v>
      </c>
    </row>
    <row r="534" spans="1:4">
      <c r="A534" s="142" t="s">
        <v>754</v>
      </c>
      <c r="B534" s="157" t="s">
        <v>735</v>
      </c>
      <c r="C534" s="158">
        <v>203739.36000000002</v>
      </c>
      <c r="D534" s="164">
        <v>7703.3638894811047</v>
      </c>
    </row>
    <row r="535" spans="1:4">
      <c r="A535" s="142" t="s">
        <v>754</v>
      </c>
      <c r="B535" s="157" t="s">
        <v>736</v>
      </c>
      <c r="C535" s="158">
        <v>1450966.55</v>
      </c>
      <c r="D535" s="164">
        <v>54860.893477406527</v>
      </c>
    </row>
    <row r="536" spans="1:4">
      <c r="A536" s="142" t="s">
        <v>754</v>
      </c>
      <c r="B536" s="157" t="s">
        <v>737</v>
      </c>
      <c r="C536" s="158">
        <v>1141631.25</v>
      </c>
      <c r="D536" s="164">
        <v>43164.958142369622</v>
      </c>
    </row>
    <row r="537" spans="1:4">
      <c r="A537" s="142" t="s">
        <v>754</v>
      </c>
      <c r="B537" s="157" t="s">
        <v>738</v>
      </c>
      <c r="C537" s="158">
        <v>929456.14000000013</v>
      </c>
      <c r="D537" s="164">
        <v>35142.639427808623</v>
      </c>
    </row>
    <row r="538" spans="1:4">
      <c r="A538" s="142" t="s">
        <v>754</v>
      </c>
      <c r="B538" s="157" t="s">
        <v>739</v>
      </c>
      <c r="C538" s="158">
        <v>2312678.48</v>
      </c>
      <c r="D538" s="164">
        <v>87442.131411485971</v>
      </c>
    </row>
    <row r="539" spans="1:4">
      <c r="A539" s="142" t="s">
        <v>754</v>
      </c>
      <c r="B539" s="157" t="s">
        <v>740</v>
      </c>
      <c r="C539" s="158">
        <v>1433116.8800000001</v>
      </c>
      <c r="D539" s="164">
        <v>54185.999321868017</v>
      </c>
    </row>
    <row r="540" spans="1:4">
      <c r="A540" s="142" t="s">
        <v>754</v>
      </c>
      <c r="B540" s="157" t="s">
        <v>741</v>
      </c>
      <c r="C540" s="158">
        <v>384189.08999999997</v>
      </c>
      <c r="D540" s="164">
        <v>14526.149304869743</v>
      </c>
    </row>
    <row r="541" spans="1:4">
      <c r="A541" s="142" t="s">
        <v>754</v>
      </c>
      <c r="B541" s="157" t="s">
        <v>742</v>
      </c>
      <c r="C541" s="158">
        <v>319847.16000000003</v>
      </c>
      <c r="D541" s="164">
        <v>12093.38766204569</v>
      </c>
    </row>
    <row r="542" spans="1:4">
      <c r="A542" s="142" t="s">
        <v>754</v>
      </c>
      <c r="B542" s="157" t="s">
        <v>743</v>
      </c>
      <c r="C542" s="158">
        <v>1078928.07</v>
      </c>
      <c r="D542" s="164">
        <v>40794.157465624427</v>
      </c>
    </row>
    <row r="543" spans="1:4">
      <c r="A543" s="142" t="s">
        <v>754</v>
      </c>
      <c r="B543" s="157" t="s">
        <v>744</v>
      </c>
      <c r="C543" s="158">
        <v>1572062.3800000001</v>
      </c>
      <c r="D543" s="164">
        <v>59439.514142499123</v>
      </c>
    </row>
    <row r="544" spans="1:4">
      <c r="A544" s="142" t="s">
        <v>754</v>
      </c>
      <c r="B544" s="157" t="s">
        <v>745</v>
      </c>
      <c r="C544" s="158">
        <v>1169077.21</v>
      </c>
      <c r="D544" s="164">
        <v>44202.687018989935</v>
      </c>
    </row>
    <row r="545" spans="1:4">
      <c r="A545" s="142" t="s">
        <v>754</v>
      </c>
      <c r="B545" s="157" t="s">
        <v>746</v>
      </c>
      <c r="C545" s="158">
        <v>1480512.04</v>
      </c>
      <c r="D545" s="164">
        <v>55978.005363705888</v>
      </c>
    </row>
    <row r="546" spans="1:4">
      <c r="A546" s="142" t="s">
        <v>754</v>
      </c>
      <c r="B546" s="157" t="s">
        <v>747</v>
      </c>
      <c r="C546" s="158">
        <v>562516.13</v>
      </c>
      <c r="D546" s="164">
        <v>21268.676033401985</v>
      </c>
    </row>
    <row r="547" spans="1:4">
      <c r="A547" s="142" t="s">
        <v>754</v>
      </c>
      <c r="B547" s="157" t="s">
        <v>748</v>
      </c>
      <c r="C547" s="158">
        <v>339976.57999999996</v>
      </c>
      <c r="D547" s="164">
        <v>12854.478926611353</v>
      </c>
    </row>
    <row r="548" spans="1:4">
      <c r="A548" s="142" t="s">
        <v>754</v>
      </c>
      <c r="B548" s="157" t="s">
        <v>749</v>
      </c>
      <c r="C548" s="158">
        <v>1047196.7999999999</v>
      </c>
      <c r="D548" s="164">
        <v>39594.401466168179</v>
      </c>
    </row>
    <row r="549" spans="1:4">
      <c r="A549" s="142" t="s">
        <v>754</v>
      </c>
      <c r="B549" s="157" t="s">
        <v>750</v>
      </c>
      <c r="C549" s="158">
        <v>503825.03</v>
      </c>
      <c r="D549" s="164">
        <v>19049.571681773883</v>
      </c>
    </row>
    <row r="550" spans="1:4">
      <c r="A550" s="142" t="s">
        <v>754</v>
      </c>
      <c r="B550" s="157" t="s">
        <v>751</v>
      </c>
      <c r="C550" s="158">
        <v>362746.21</v>
      </c>
      <c r="D550" s="164">
        <v>13715.396255098327</v>
      </c>
    </row>
    <row r="551" spans="1:4">
      <c r="A551" s="142" t="s">
        <v>754</v>
      </c>
      <c r="B551" s="157" t="s">
        <v>752</v>
      </c>
      <c r="C551" s="158">
        <v>168392.93999999997</v>
      </c>
      <c r="D551" s="164">
        <v>6366.9194466869749</v>
      </c>
    </row>
    <row r="552" spans="1:4">
      <c r="A552" s="142" t="s">
        <v>754</v>
      </c>
      <c r="B552" s="157" t="s">
        <v>753</v>
      </c>
      <c r="C552" s="158">
        <v>1259407.6299999999</v>
      </c>
      <c r="D552" s="164">
        <v>47618.070750192695</v>
      </c>
    </row>
    <row r="553" spans="1:4">
      <c r="A553" s="142" t="s">
        <v>755</v>
      </c>
      <c r="B553" s="170" t="s">
        <v>756</v>
      </c>
      <c r="C553" s="136">
        <v>461130.10000000003</v>
      </c>
      <c r="D553" s="168">
        <v>33939.18</v>
      </c>
    </row>
    <row r="554" spans="1:4">
      <c r="A554" s="142" t="s">
        <v>755</v>
      </c>
      <c r="B554" s="170" t="s">
        <v>757</v>
      </c>
      <c r="C554" s="136">
        <v>1402814.6800000002</v>
      </c>
      <c r="D554" s="168">
        <v>103247.16</v>
      </c>
    </row>
    <row r="555" spans="1:4">
      <c r="A555" s="142" t="s">
        <v>755</v>
      </c>
      <c r="B555" s="170" t="s">
        <v>758</v>
      </c>
      <c r="C555" s="136">
        <v>386571.08</v>
      </c>
      <c r="D555" s="168">
        <v>28451.63</v>
      </c>
    </row>
    <row r="556" spans="1:4">
      <c r="A556" s="142" t="s">
        <v>755</v>
      </c>
      <c r="B556" s="170" t="s">
        <v>759</v>
      </c>
      <c r="C556" s="136">
        <v>369946.01</v>
      </c>
      <c r="D556" s="168">
        <v>27228.03</v>
      </c>
    </row>
    <row r="557" spans="1:4">
      <c r="A557" s="142" t="s">
        <v>755</v>
      </c>
      <c r="B557" s="170" t="s">
        <v>760</v>
      </c>
      <c r="C557" s="136">
        <v>365217.09</v>
      </c>
      <c r="D557" s="168">
        <v>26879.98</v>
      </c>
    </row>
    <row r="558" spans="1:4">
      <c r="A558" s="142" t="s">
        <v>755</v>
      </c>
      <c r="B558" s="170" t="s">
        <v>761</v>
      </c>
      <c r="C558" s="136">
        <v>79980.319999999992</v>
      </c>
      <c r="D558" s="168">
        <v>5886.55</v>
      </c>
    </row>
    <row r="559" spans="1:4">
      <c r="A559" s="142" t="s">
        <v>755</v>
      </c>
      <c r="B559" s="170" t="s">
        <v>762</v>
      </c>
      <c r="C559" s="136">
        <v>340672.80999999994</v>
      </c>
      <c r="D559" s="168">
        <v>25073.52</v>
      </c>
    </row>
    <row r="560" spans="1:4">
      <c r="A560" s="142" t="s">
        <v>755</v>
      </c>
      <c r="B560" s="170" t="s">
        <v>763</v>
      </c>
      <c r="C560" s="136">
        <v>758092.42</v>
      </c>
      <c r="D560" s="168">
        <v>55795.6</v>
      </c>
    </row>
    <row r="561" spans="1:4">
      <c r="A561" s="142" t="s">
        <v>755</v>
      </c>
      <c r="B561" s="170" t="s">
        <v>764</v>
      </c>
      <c r="C561" s="136">
        <v>345748.93</v>
      </c>
      <c r="D561" s="168">
        <v>25447.119999999999</v>
      </c>
    </row>
    <row r="562" spans="1:4">
      <c r="A562" s="142" t="s">
        <v>755</v>
      </c>
      <c r="B562" s="170" t="s">
        <v>765</v>
      </c>
      <c r="C562" s="136">
        <v>1203102.21</v>
      </c>
      <c r="D562" s="168">
        <v>88548.32</v>
      </c>
    </row>
    <row r="563" spans="1:4">
      <c r="A563" s="142" t="s">
        <v>755</v>
      </c>
      <c r="B563" s="170" t="s">
        <v>766</v>
      </c>
      <c r="C563" s="136">
        <v>376271.62</v>
      </c>
      <c r="D563" s="168">
        <v>27693.59</v>
      </c>
    </row>
    <row r="564" spans="1:4">
      <c r="A564" s="142" t="s">
        <v>755</v>
      </c>
      <c r="B564" s="170" t="s">
        <v>767</v>
      </c>
      <c r="C564" s="136">
        <v>230852.85</v>
      </c>
      <c r="D564" s="168">
        <v>16990.77</v>
      </c>
    </row>
    <row r="565" spans="1:4">
      <c r="A565" s="142" t="s">
        <v>768</v>
      </c>
      <c r="B565" s="170" t="s">
        <v>769</v>
      </c>
      <c r="C565" s="136">
        <v>642255.72</v>
      </c>
      <c r="D565" s="136">
        <v>24283.62</v>
      </c>
    </row>
    <row r="566" spans="1:4">
      <c r="A566" s="142" t="s">
        <v>791</v>
      </c>
      <c r="B566" s="170" t="s">
        <v>770</v>
      </c>
      <c r="C566" s="136">
        <v>511949.04</v>
      </c>
      <c r="D566" s="178">
        <v>17190.080000000002</v>
      </c>
    </row>
    <row r="567" spans="1:4">
      <c r="A567" s="142" t="s">
        <v>791</v>
      </c>
      <c r="B567" s="156" t="s">
        <v>771</v>
      </c>
      <c r="C567" s="136">
        <v>402992.48</v>
      </c>
      <c r="D567" s="178">
        <v>15435.11</v>
      </c>
    </row>
    <row r="568" spans="1:4" ht="30">
      <c r="A568" s="142" t="s">
        <v>791</v>
      </c>
      <c r="B568" s="156" t="s">
        <v>772</v>
      </c>
      <c r="C568" s="136">
        <v>925482.44000000006</v>
      </c>
      <c r="D568" s="178">
        <v>36526.11</v>
      </c>
    </row>
    <row r="569" spans="1:4" ht="30">
      <c r="A569" s="142" t="s">
        <v>791</v>
      </c>
      <c r="B569" s="156" t="s">
        <v>773</v>
      </c>
      <c r="C569" s="136">
        <v>967652.59</v>
      </c>
      <c r="D569" s="178">
        <v>37252.94</v>
      </c>
    </row>
    <row r="570" spans="1:4" ht="30">
      <c r="A570" s="142" t="s">
        <v>791</v>
      </c>
      <c r="B570" s="156" t="s">
        <v>774</v>
      </c>
      <c r="C570" s="136">
        <v>801404.95</v>
      </c>
      <c r="D570" s="178">
        <v>31212.3</v>
      </c>
    </row>
    <row r="571" spans="1:4" ht="30">
      <c r="A571" s="142" t="s">
        <v>791</v>
      </c>
      <c r="B571" s="156" t="s">
        <v>775</v>
      </c>
      <c r="C571" s="136">
        <v>1633423.13</v>
      </c>
      <c r="D571" s="178">
        <v>65317.53</v>
      </c>
    </row>
    <row r="572" spans="1:4" ht="30">
      <c r="A572" s="142" t="s">
        <v>791</v>
      </c>
      <c r="B572" s="156" t="s">
        <v>776</v>
      </c>
      <c r="C572" s="136">
        <v>935093.49</v>
      </c>
      <c r="D572" s="178">
        <v>36608.019999999997</v>
      </c>
    </row>
    <row r="573" spans="1:4">
      <c r="A573" s="142" t="s">
        <v>791</v>
      </c>
      <c r="B573" s="156" t="s">
        <v>777</v>
      </c>
      <c r="C573" s="136">
        <v>1233063.6199999999</v>
      </c>
      <c r="D573" s="178">
        <v>48536.72</v>
      </c>
    </row>
    <row r="574" spans="1:4" ht="30">
      <c r="A574" s="142" t="s">
        <v>791</v>
      </c>
      <c r="B574" s="156" t="s">
        <v>778</v>
      </c>
      <c r="C574" s="136">
        <v>2004527.52</v>
      </c>
      <c r="D574" s="178">
        <v>80604.89</v>
      </c>
    </row>
    <row r="575" spans="1:4" ht="30">
      <c r="A575" s="142" t="s">
        <v>791</v>
      </c>
      <c r="B575" s="156" t="s">
        <v>779</v>
      </c>
      <c r="C575" s="136">
        <v>1054080.3899999999</v>
      </c>
      <c r="D575" s="178">
        <v>42380.93</v>
      </c>
    </row>
    <row r="576" spans="1:4" ht="30">
      <c r="A576" s="142" t="s">
        <v>791</v>
      </c>
      <c r="B576" s="156" t="s">
        <v>780</v>
      </c>
      <c r="C576" s="136">
        <v>1743629.79</v>
      </c>
      <c r="D576" s="178">
        <v>73779.03</v>
      </c>
    </row>
    <row r="577" spans="1:4">
      <c r="A577" s="142" t="s">
        <v>791</v>
      </c>
      <c r="B577" s="156" t="s">
        <v>781</v>
      </c>
      <c r="C577" s="136">
        <v>1429504.62</v>
      </c>
      <c r="D577" s="178">
        <v>58049.73</v>
      </c>
    </row>
    <row r="578" spans="1:4" ht="30">
      <c r="A578" s="142" t="s">
        <v>791</v>
      </c>
      <c r="B578" s="156" t="s">
        <v>782</v>
      </c>
      <c r="C578" s="136">
        <v>573527.06000000006</v>
      </c>
      <c r="D578" s="178">
        <v>24053.51</v>
      </c>
    </row>
    <row r="579" spans="1:4" ht="45">
      <c r="A579" s="142" t="s">
        <v>791</v>
      </c>
      <c r="B579" s="156" t="s">
        <v>783</v>
      </c>
      <c r="C579" s="136">
        <v>1163722.3500000001</v>
      </c>
      <c r="D579" s="178">
        <v>45619.94</v>
      </c>
    </row>
    <row r="580" spans="1:4" ht="30">
      <c r="A580" s="142" t="s">
        <v>791</v>
      </c>
      <c r="B580" s="156" t="s">
        <v>784</v>
      </c>
      <c r="C580" s="136">
        <v>2992631.4599999995</v>
      </c>
      <c r="D580" s="178">
        <v>123627.63</v>
      </c>
    </row>
    <row r="581" spans="1:4">
      <c r="A581" s="142" t="s">
        <v>791</v>
      </c>
      <c r="B581" s="156" t="s">
        <v>785</v>
      </c>
      <c r="C581" s="136">
        <v>1127574.01</v>
      </c>
      <c r="D581" s="178">
        <v>43176.74</v>
      </c>
    </row>
    <row r="582" spans="1:4" ht="30">
      <c r="A582" s="142" t="s">
        <v>791</v>
      </c>
      <c r="B582" s="156" t="s">
        <v>786</v>
      </c>
      <c r="C582" s="136">
        <v>1189060.29</v>
      </c>
      <c r="D582" s="178">
        <v>46426.95</v>
      </c>
    </row>
    <row r="583" spans="1:4">
      <c r="A583" s="142" t="s">
        <v>791</v>
      </c>
      <c r="B583" s="156" t="s">
        <v>787</v>
      </c>
      <c r="C583" s="136">
        <v>453546.30000000005</v>
      </c>
      <c r="D583" s="178">
        <v>18263.29</v>
      </c>
    </row>
    <row r="584" spans="1:4" ht="30">
      <c r="A584" s="142" t="s">
        <v>791</v>
      </c>
      <c r="B584" s="156" t="s">
        <v>788</v>
      </c>
      <c r="C584" s="136">
        <v>2732778.9099999997</v>
      </c>
      <c r="D584" s="178">
        <v>112151.37</v>
      </c>
    </row>
    <row r="585" spans="1:4" ht="30">
      <c r="A585" s="142" t="s">
        <v>791</v>
      </c>
      <c r="B585" s="156" t="s">
        <v>789</v>
      </c>
      <c r="C585" s="136">
        <v>912389.75</v>
      </c>
      <c r="D585" s="178">
        <v>36088.120000000003</v>
      </c>
    </row>
    <row r="586" spans="1:4">
      <c r="A586" s="142" t="s">
        <v>791</v>
      </c>
      <c r="B586" s="156" t="s">
        <v>790</v>
      </c>
      <c r="C586" s="136">
        <v>1568089.92</v>
      </c>
      <c r="D586" s="178">
        <v>61944.04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B19"/>
  <sheetViews>
    <sheetView showGridLines="0" zoomScale="70" zoomScaleNormal="70" workbookViewId="0">
      <selection activeCell="A3" sqref="A3:B3"/>
    </sheetView>
  </sheetViews>
  <sheetFormatPr defaultColWidth="8.5703125" defaultRowHeight="15"/>
  <cols>
    <col min="1" max="1" width="80.5703125" customWidth="1"/>
    <col min="2" max="2" width="27.5703125" customWidth="1"/>
  </cols>
  <sheetData>
    <row r="1" spans="1:2" ht="30" customHeight="1">
      <c r="A1" s="34" t="s">
        <v>10</v>
      </c>
    </row>
    <row r="2" spans="1:2" ht="39.6" customHeight="1">
      <c r="A2" s="3" t="s">
        <v>11</v>
      </c>
      <c r="B2" s="4" t="s">
        <v>120</v>
      </c>
    </row>
    <row r="3" spans="1:2" ht="30" customHeight="1">
      <c r="A3" s="49" t="s">
        <v>12</v>
      </c>
      <c r="B3" s="5"/>
    </row>
    <row r="4" spans="1:2" ht="30" customHeight="1">
      <c r="A4" s="49" t="s">
        <v>13</v>
      </c>
      <c r="B4" s="5"/>
    </row>
    <row r="5" spans="1:2" ht="30" customHeight="1">
      <c r="A5" s="49" t="s">
        <v>14</v>
      </c>
      <c r="B5" s="5"/>
    </row>
    <row r="6" spans="1:2" ht="30" customHeight="1">
      <c r="A6" s="49" t="s">
        <v>15</v>
      </c>
      <c r="B6" s="6"/>
    </row>
    <row r="7" spans="1:2" ht="30" customHeight="1">
      <c r="A7" s="49" t="s">
        <v>16</v>
      </c>
      <c r="B7" s="5"/>
    </row>
    <row r="8" spans="1:2" ht="30" customHeight="1">
      <c r="A8" s="49" t="s">
        <v>17</v>
      </c>
      <c r="B8" s="42"/>
    </row>
    <row r="9" spans="1:2" ht="30" customHeight="1">
      <c r="A9" s="49" t="s">
        <v>18</v>
      </c>
      <c r="B9" s="5"/>
    </row>
    <row r="10" spans="1:2" ht="30" customHeight="1">
      <c r="A10" s="110" t="s">
        <v>19</v>
      </c>
      <c r="B10" s="5"/>
    </row>
    <row r="11" spans="1:2" ht="30" customHeight="1">
      <c r="A11" s="49" t="s">
        <v>118</v>
      </c>
      <c r="B11" s="5"/>
    </row>
    <row r="12" spans="1:2" ht="30" customHeight="1">
      <c r="A12" s="49" t="s">
        <v>20</v>
      </c>
      <c r="B12" s="5"/>
    </row>
    <row r="13" spans="1:2" ht="30" customHeight="1">
      <c r="A13" s="49" t="s">
        <v>21</v>
      </c>
      <c r="B13" s="6"/>
    </row>
    <row r="14" spans="1:2" ht="30" customHeight="1">
      <c r="A14" s="49" t="s">
        <v>22</v>
      </c>
      <c r="B14" s="6"/>
    </row>
    <row r="15" spans="1:2" ht="30" customHeight="1">
      <c r="A15" s="111" t="s">
        <v>23</v>
      </c>
      <c r="B15" s="7"/>
    </row>
    <row r="16" spans="1:2" ht="30" customHeight="1">
      <c r="A16" s="111" t="s">
        <v>24</v>
      </c>
      <c r="B16" s="7"/>
    </row>
    <row r="17" spans="1:2" ht="30" customHeight="1">
      <c r="A17" s="111" t="s">
        <v>25</v>
      </c>
      <c r="B17" s="7"/>
    </row>
    <row r="18" spans="1:2" ht="30" customHeight="1">
      <c r="A18" s="49" t="s">
        <v>26</v>
      </c>
      <c r="B18" s="5"/>
    </row>
    <row r="19" spans="1:2" ht="30" customHeight="1">
      <c r="A19" s="49" t="s">
        <v>119</v>
      </c>
      <c r="B19" s="5"/>
    </row>
  </sheetData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showGridLines="0" zoomScale="80" zoomScaleNormal="80" workbookViewId="0">
      <selection activeCell="A3" sqref="A3:B3"/>
    </sheetView>
  </sheetViews>
  <sheetFormatPr defaultColWidth="8.5703125" defaultRowHeight="15"/>
  <cols>
    <col min="1" max="10" width="20.5703125" customWidth="1"/>
    <col min="11" max="11" width="20.28515625" customWidth="1"/>
    <col min="12" max="12" width="25.28515625" bestFit="1" customWidth="1"/>
    <col min="13" max="13" width="5.28515625" customWidth="1"/>
  </cols>
  <sheetData>
    <row r="1" spans="1:13" ht="18.75">
      <c r="A1" s="32" t="s">
        <v>27</v>
      </c>
    </row>
    <row r="3" spans="1:13" ht="24.75" customHeight="1">
      <c r="A3" s="33" t="s">
        <v>28</v>
      </c>
    </row>
    <row r="4" spans="1:13" ht="15.75" customHeight="1">
      <c r="A4" s="187" t="s">
        <v>29</v>
      </c>
      <c r="B4" s="190" t="s">
        <v>30</v>
      </c>
      <c r="C4" s="191"/>
      <c r="D4" s="191"/>
      <c r="E4" s="191"/>
      <c r="F4" s="191"/>
      <c r="G4" s="191"/>
      <c r="H4" s="191"/>
      <c r="I4" s="191"/>
      <c r="J4" s="26"/>
      <c r="K4" s="26"/>
      <c r="L4" s="25" t="s">
        <v>126</v>
      </c>
      <c r="M4" s="185"/>
    </row>
    <row r="5" spans="1:13" ht="24" customHeight="1">
      <c r="A5" s="187"/>
      <c r="B5" s="187" t="s">
        <v>31</v>
      </c>
      <c r="C5" s="187" t="s">
        <v>32</v>
      </c>
      <c r="D5" s="187" t="s">
        <v>33</v>
      </c>
      <c r="E5" s="187" t="s">
        <v>34</v>
      </c>
      <c r="F5" s="187" t="s">
        <v>137</v>
      </c>
      <c r="G5" s="187" t="s">
        <v>35</v>
      </c>
      <c r="H5" s="188" t="s">
        <v>36</v>
      </c>
      <c r="I5" s="188" t="s">
        <v>37</v>
      </c>
      <c r="J5" s="188" t="s">
        <v>38</v>
      </c>
      <c r="K5" s="188" t="s">
        <v>176</v>
      </c>
      <c r="L5" s="188" t="s">
        <v>127</v>
      </c>
      <c r="M5" s="185"/>
    </row>
    <row r="6" spans="1:13" ht="108.6" customHeight="1">
      <c r="A6" s="187"/>
      <c r="B6" s="187"/>
      <c r="C6" s="187"/>
      <c r="D6" s="187"/>
      <c r="E6" s="187"/>
      <c r="F6" s="187"/>
      <c r="G6" s="187"/>
      <c r="H6" s="189"/>
      <c r="I6" s="189"/>
      <c r="J6" s="189"/>
      <c r="K6" s="189"/>
      <c r="L6" s="189"/>
      <c r="M6" s="185"/>
    </row>
    <row r="7" spans="1:13" ht="32.450000000000003" customHeight="1">
      <c r="A7" s="125" t="s">
        <v>39</v>
      </c>
      <c r="B7" s="94"/>
      <c r="C7" s="94"/>
      <c r="D7" s="94"/>
      <c r="E7" s="94"/>
      <c r="F7" s="94"/>
      <c r="G7" s="95">
        <f>SUM(B7:F7)</f>
        <v>0</v>
      </c>
      <c r="H7" s="27"/>
      <c r="I7" s="27"/>
      <c r="J7" s="27"/>
      <c r="K7" s="27"/>
      <c r="L7" s="28" t="e">
        <f>Sommario!$B$11/G7</f>
        <v>#DIV/0!</v>
      </c>
      <c r="M7" s="185"/>
    </row>
    <row r="8" spans="1:13" ht="31.5">
      <c r="A8" s="125" t="s">
        <v>40</v>
      </c>
      <c r="B8" s="94"/>
      <c r="C8" s="94"/>
      <c r="D8" s="94"/>
      <c r="E8" s="94"/>
      <c r="F8" s="94"/>
      <c r="G8" s="95">
        <f>SUM(B8:F8)</f>
        <v>0</v>
      </c>
      <c r="H8" s="27"/>
      <c r="I8" s="27"/>
      <c r="J8" s="27"/>
      <c r="K8" s="27"/>
      <c r="L8" s="28" t="e">
        <f>Sommario!$B$11/G8</f>
        <v>#DIV/0!</v>
      </c>
      <c r="M8" s="185"/>
    </row>
    <row r="9" spans="1:13" ht="39.6" customHeight="1">
      <c r="A9" s="125" t="s">
        <v>41</v>
      </c>
      <c r="B9" s="94"/>
      <c r="C9" s="94"/>
      <c r="D9" s="94"/>
      <c r="E9" s="94"/>
      <c r="F9" s="94"/>
      <c r="G9" s="95">
        <f>SUM(B9:F9)</f>
        <v>0</v>
      </c>
      <c r="H9" s="27"/>
      <c r="I9" s="27"/>
      <c r="J9" s="27"/>
      <c r="K9" s="27"/>
      <c r="L9" s="28" t="e">
        <f>Sommario!$B$11/G9</f>
        <v>#DIV/0!</v>
      </c>
      <c r="M9" s="185"/>
    </row>
    <row r="10" spans="1:13" ht="14.25" customHeight="1">
      <c r="A10" s="186" t="s">
        <v>42</v>
      </c>
      <c r="B10" s="186"/>
      <c r="C10" s="186"/>
      <c r="D10" s="186"/>
      <c r="E10" s="186"/>
      <c r="F10" s="186"/>
      <c r="G10" s="186"/>
      <c r="H10" s="186"/>
      <c r="I10" s="186"/>
      <c r="J10" s="8"/>
      <c r="K10" s="8"/>
      <c r="L10" s="8"/>
    </row>
    <row r="12" spans="1:13" ht="18.75">
      <c r="A12" s="33" t="s">
        <v>160</v>
      </c>
    </row>
    <row r="13" spans="1:13" ht="15.75">
      <c r="A13" s="195" t="s">
        <v>43</v>
      </c>
      <c r="B13" s="195"/>
      <c r="C13" s="17" t="s">
        <v>44</v>
      </c>
    </row>
    <row r="14" spans="1:13" ht="19.899999999999999" customHeight="1">
      <c r="A14" s="196" t="s">
        <v>45</v>
      </c>
      <c r="B14" s="196"/>
      <c r="C14" s="60"/>
      <c r="D14" s="192"/>
      <c r="E14" s="193"/>
      <c r="F14" s="193"/>
      <c r="G14" s="193"/>
      <c r="H14" s="193"/>
      <c r="I14" s="193"/>
    </row>
    <row r="15" spans="1:13" ht="19.899999999999999" customHeight="1">
      <c r="A15" s="196" t="s">
        <v>46</v>
      </c>
      <c r="B15" s="196"/>
      <c r="C15" s="60"/>
    </row>
    <row r="16" spans="1:13" ht="19.899999999999999" customHeight="1">
      <c r="A16" s="196" t="s">
        <v>47</v>
      </c>
      <c r="B16" s="196"/>
      <c r="C16" s="60"/>
    </row>
    <row r="17" spans="1:3" ht="19.899999999999999" customHeight="1">
      <c r="A17" s="196" t="s">
        <v>48</v>
      </c>
      <c r="B17" s="196"/>
      <c r="C17" s="60"/>
    </row>
    <row r="18" spans="1:3" ht="19.899999999999999" customHeight="1">
      <c r="A18" s="196" t="s">
        <v>49</v>
      </c>
      <c r="B18" s="196"/>
      <c r="C18" s="60"/>
    </row>
    <row r="19" spans="1:3" ht="19.899999999999999" customHeight="1">
      <c r="A19" s="194" t="s">
        <v>50</v>
      </c>
      <c r="B19" s="194"/>
      <c r="C19" s="61">
        <f>SUM(C14:C18)</f>
        <v>0</v>
      </c>
    </row>
    <row r="20" spans="1:3">
      <c r="A20" s="2"/>
    </row>
  </sheetData>
  <mergeCells count="23">
    <mergeCell ref="D14:I14"/>
    <mergeCell ref="C5:C6"/>
    <mergeCell ref="A19:B19"/>
    <mergeCell ref="A13:B13"/>
    <mergeCell ref="A14:B14"/>
    <mergeCell ref="A15:B15"/>
    <mergeCell ref="A16:B16"/>
    <mergeCell ref="A18:B18"/>
    <mergeCell ref="A17:B17"/>
    <mergeCell ref="M4:M9"/>
    <mergeCell ref="A10:I10"/>
    <mergeCell ref="G5:G6"/>
    <mergeCell ref="J5:J6"/>
    <mergeCell ref="K5:K6"/>
    <mergeCell ref="D5:D6"/>
    <mergeCell ref="A4:A6"/>
    <mergeCell ref="H5:H6"/>
    <mergeCell ref="B5:B6"/>
    <mergeCell ref="B4:I4"/>
    <mergeCell ref="E5:E6"/>
    <mergeCell ref="I5:I6"/>
    <mergeCell ref="F5:F6"/>
    <mergeCell ref="L5:L6"/>
  </mergeCells>
  <phoneticPr fontId="2" type="noConversion"/>
  <hyperlinks>
    <hyperlink ref="B4" location="_ftn1" display="_ftn1" xr:uid="{00000000-0004-0000-0200-000000000000}"/>
  </hyperlinks>
  <pageMargins left="0.7" right="0.7" top="0.75" bottom="0.75" header="0.3" footer="0.3"/>
  <pageSetup paperSize="8" scale="5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6"/>
  <sheetViews>
    <sheetView showGridLines="0" zoomScale="55" zoomScaleNormal="55" workbookViewId="0">
      <selection activeCell="N30" sqref="N30"/>
    </sheetView>
  </sheetViews>
  <sheetFormatPr defaultColWidth="8.5703125" defaultRowHeight="15"/>
  <cols>
    <col min="1" max="1" width="56.7109375" customWidth="1"/>
    <col min="2" max="2" width="36.28515625" bestFit="1" customWidth="1"/>
    <col min="3" max="3" width="36.42578125" bestFit="1" customWidth="1"/>
    <col min="4" max="4" width="31.5703125" customWidth="1"/>
    <col min="5" max="5" width="24.5703125" customWidth="1"/>
    <col min="6" max="6" width="14.5703125" customWidth="1"/>
  </cols>
  <sheetData>
    <row r="1" spans="1:6" ht="18.75">
      <c r="A1" s="32" t="s">
        <v>51</v>
      </c>
    </row>
    <row r="2" spans="1:6" ht="18.75">
      <c r="B2" s="9"/>
    </row>
    <row r="3" spans="1:6" ht="18.75">
      <c r="A3" s="33" t="s">
        <v>161</v>
      </c>
    </row>
    <row r="4" spans="1:6" ht="46.9" customHeight="1">
      <c r="A4" s="83" t="s">
        <v>52</v>
      </c>
      <c r="B4" s="83" t="s">
        <v>53</v>
      </c>
      <c r="C4" s="109" t="s">
        <v>149</v>
      </c>
      <c r="D4" s="112" t="s">
        <v>162</v>
      </c>
      <c r="E4" s="83" t="s">
        <v>100</v>
      </c>
    </row>
    <row r="5" spans="1:6" ht="30" customHeight="1">
      <c r="A5" s="45" t="s">
        <v>54</v>
      </c>
      <c r="B5" s="50"/>
      <c r="C5" s="46"/>
      <c r="D5" s="113"/>
      <c r="E5" s="115" t="e">
        <f>D5/$D$11</f>
        <v>#DIV/0!</v>
      </c>
      <c r="F5" s="1"/>
    </row>
    <row r="6" spans="1:6" ht="30" customHeight="1">
      <c r="A6" s="45" t="s">
        <v>55</v>
      </c>
      <c r="B6" s="50"/>
      <c r="C6" s="46"/>
      <c r="D6" s="113"/>
      <c r="E6" s="115" t="e">
        <f t="shared" ref="E6:E10" si="0">D6/$D$11</f>
        <v>#DIV/0!</v>
      </c>
    </row>
    <row r="7" spans="1:6" ht="30" customHeight="1">
      <c r="A7" s="45" t="s">
        <v>56</v>
      </c>
      <c r="B7" s="50"/>
      <c r="C7" s="46"/>
      <c r="D7" s="113"/>
      <c r="E7" s="115" t="e">
        <f t="shared" si="0"/>
        <v>#DIV/0!</v>
      </c>
    </row>
    <row r="8" spans="1:6" ht="37.9" customHeight="1">
      <c r="A8" s="45" t="s">
        <v>57</v>
      </c>
      <c r="B8" s="50"/>
      <c r="C8" s="46"/>
      <c r="D8" s="113"/>
      <c r="E8" s="115" t="e">
        <f t="shared" si="0"/>
        <v>#DIV/0!</v>
      </c>
    </row>
    <row r="9" spans="1:6" ht="30" customHeight="1">
      <c r="A9" s="45" t="s">
        <v>58</v>
      </c>
      <c r="B9" s="50"/>
      <c r="C9" s="46"/>
      <c r="D9" s="113"/>
      <c r="E9" s="115" t="e">
        <f t="shared" si="0"/>
        <v>#DIV/0!</v>
      </c>
      <c r="F9" s="1"/>
    </row>
    <row r="10" spans="1:6" ht="30" customHeight="1">
      <c r="A10" s="45" t="s">
        <v>59</v>
      </c>
      <c r="B10" s="50"/>
      <c r="C10" s="46"/>
      <c r="D10" s="113"/>
      <c r="E10" s="115" t="e">
        <f t="shared" si="0"/>
        <v>#DIV/0!</v>
      </c>
      <c r="F10" s="1"/>
    </row>
    <row r="11" spans="1:6" ht="30" customHeight="1">
      <c r="A11" s="201" t="s">
        <v>50</v>
      </c>
      <c r="B11" s="201"/>
      <c r="C11" s="202"/>
      <c r="D11" s="114">
        <f>SUM(D5:D10)</f>
        <v>0</v>
      </c>
      <c r="E11" s="121" t="e">
        <f>SUM(E5:E10)</f>
        <v>#DIV/0!</v>
      </c>
      <c r="F11" s="1"/>
    </row>
    <row r="12" spans="1:6" ht="67.900000000000006" customHeight="1">
      <c r="A12" s="200" t="s">
        <v>60</v>
      </c>
      <c r="B12" s="200"/>
      <c r="C12" s="200"/>
      <c r="D12" s="200"/>
    </row>
    <row r="13" spans="1:6">
      <c r="A13" s="200" t="s">
        <v>141</v>
      </c>
      <c r="B13" s="200"/>
      <c r="C13" s="200"/>
      <c r="D13" s="200"/>
    </row>
    <row r="14" spans="1:6" ht="15.75">
      <c r="A14" s="14"/>
      <c r="B14" s="14"/>
      <c r="C14" s="14"/>
      <c r="D14" s="14"/>
      <c r="E14" s="14"/>
      <c r="F14" s="14"/>
    </row>
    <row r="15" spans="1:6" ht="18.75">
      <c r="A15" s="33" t="s">
        <v>61</v>
      </c>
      <c r="B15" s="14"/>
      <c r="C15" s="14"/>
      <c r="D15" s="14"/>
      <c r="E15" s="14"/>
      <c r="F15" s="14"/>
    </row>
    <row r="16" spans="1:6" ht="73.150000000000006" customHeight="1">
      <c r="A16" s="51" t="s">
        <v>62</v>
      </c>
      <c r="B16" s="51" t="s">
        <v>132</v>
      </c>
      <c r="C16" s="51" t="s">
        <v>128</v>
      </c>
      <c r="D16" s="14"/>
      <c r="E16" s="14"/>
      <c r="F16" s="14"/>
    </row>
    <row r="17" spans="1:6" ht="19.899999999999999" customHeight="1">
      <c r="A17" s="197"/>
      <c r="B17" s="80"/>
      <c r="C17" s="80"/>
      <c r="D17" s="14"/>
      <c r="E17" s="14"/>
      <c r="F17" s="14"/>
    </row>
    <row r="18" spans="1:6" ht="19.899999999999999" customHeight="1">
      <c r="A18" s="198"/>
      <c r="B18" s="80"/>
      <c r="C18" s="80"/>
      <c r="D18" s="14"/>
      <c r="E18" s="14"/>
      <c r="F18" s="14"/>
    </row>
    <row r="19" spans="1:6" ht="19.899999999999999" customHeight="1">
      <c r="A19" s="199"/>
      <c r="B19" s="80"/>
      <c r="C19" s="80"/>
      <c r="D19" s="14"/>
      <c r="E19" s="14"/>
      <c r="F19" s="14"/>
    </row>
    <row r="20" spans="1:6" ht="15.75">
      <c r="A20" s="14" t="s">
        <v>131</v>
      </c>
      <c r="B20" s="14"/>
      <c r="C20" s="14"/>
      <c r="D20" s="14"/>
      <c r="E20" s="14"/>
      <c r="F20" s="14"/>
    </row>
    <row r="21" spans="1:6" ht="15.75">
      <c r="A21" s="14"/>
      <c r="B21" s="14"/>
      <c r="C21" s="14"/>
      <c r="D21" s="14"/>
      <c r="E21" s="14"/>
      <c r="F21" s="14"/>
    </row>
    <row r="22" spans="1:6" ht="15.75">
      <c r="A22" s="14"/>
      <c r="B22" s="14"/>
      <c r="C22" s="14"/>
      <c r="D22" s="14"/>
      <c r="E22" s="14"/>
      <c r="F22" s="14"/>
    </row>
    <row r="23" spans="1:6" ht="15.75">
      <c r="A23" s="14"/>
      <c r="B23" s="14"/>
      <c r="C23" s="14"/>
      <c r="D23" s="14"/>
      <c r="E23" s="14"/>
      <c r="F23" s="14"/>
    </row>
    <row r="24" spans="1:6" ht="15.75">
      <c r="A24" s="14"/>
      <c r="B24" s="14"/>
      <c r="C24" s="14"/>
      <c r="D24" s="14"/>
      <c r="E24" s="14"/>
      <c r="F24" s="14"/>
    </row>
    <row r="25" spans="1:6" ht="15.75">
      <c r="A25" s="14"/>
      <c r="B25" s="14"/>
      <c r="C25" s="14"/>
      <c r="D25" s="14"/>
      <c r="E25" s="14"/>
      <c r="F25" s="14"/>
    </row>
    <row r="26" spans="1:6" ht="15.75">
      <c r="A26" s="14"/>
      <c r="B26" s="14"/>
      <c r="C26" s="14"/>
      <c r="D26" s="14"/>
      <c r="E26" s="14"/>
      <c r="F26" s="14"/>
    </row>
  </sheetData>
  <mergeCells count="4">
    <mergeCell ref="A17:A19"/>
    <mergeCell ref="A12:D12"/>
    <mergeCell ref="A13:D13"/>
    <mergeCell ref="A11:C11"/>
  </mergeCells>
  <pageMargins left="0.7" right="0.7" top="0.75" bottom="0.75" header="0.3" footer="0.3"/>
  <pageSetup paperSize="8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F3C0-ABCB-429A-8FE6-C7D8BCFC8686}">
  <sheetPr>
    <pageSetUpPr fitToPage="1"/>
  </sheetPr>
  <dimension ref="A1:E19"/>
  <sheetViews>
    <sheetView showGridLines="0" zoomScale="90" zoomScaleNormal="90" workbookViewId="0">
      <selection activeCell="D2" sqref="D2"/>
    </sheetView>
  </sheetViews>
  <sheetFormatPr defaultColWidth="8.5703125" defaultRowHeight="15"/>
  <cols>
    <col min="1" max="1" width="102.140625" customWidth="1"/>
    <col min="2" max="2" width="31.5703125" customWidth="1"/>
    <col min="3" max="3" width="18.28515625" style="74" customWidth="1"/>
    <col min="4" max="4" width="54.28515625" customWidth="1"/>
    <col min="5" max="5" width="30.7109375" customWidth="1"/>
  </cols>
  <sheetData>
    <row r="1" spans="1:5" ht="18.75">
      <c r="A1" s="32" t="s">
        <v>142</v>
      </c>
      <c r="B1" s="166"/>
      <c r="C1" s="134" t="s">
        <v>183</v>
      </c>
    </row>
    <row r="2" spans="1:5" ht="18.75">
      <c r="A2" s="32"/>
      <c r="B2" s="166"/>
      <c r="C2" s="135">
        <f>GETPIVOTDATA("PIS",Sommario!$C$4)</f>
        <v>0</v>
      </c>
    </row>
    <row r="3" spans="1:5" ht="18.75">
      <c r="A3" s="32" t="s">
        <v>163</v>
      </c>
    </row>
    <row r="4" spans="1:5" ht="15.75">
      <c r="A4" s="83" t="s">
        <v>43</v>
      </c>
      <c r="B4" s="83" t="s">
        <v>162</v>
      </c>
      <c r="C4" s="85" t="s">
        <v>100</v>
      </c>
      <c r="D4" s="207" t="s">
        <v>184</v>
      </c>
    </row>
    <row r="5" spans="1:5" ht="30" customHeight="1">
      <c r="A5" s="111" t="s">
        <v>143</v>
      </c>
      <c r="B5" s="86"/>
      <c r="C5" s="87" t="e">
        <f t="shared" ref="C5:C10" si="0">B5/$B$11</f>
        <v>#DIV/0!</v>
      </c>
      <c r="D5" s="207"/>
    </row>
    <row r="6" spans="1:5" ht="30" customHeight="1">
      <c r="A6" s="111" t="s">
        <v>144</v>
      </c>
      <c r="B6" s="86"/>
      <c r="C6" s="87" t="e">
        <f t="shared" si="0"/>
        <v>#DIV/0!</v>
      </c>
      <c r="D6" s="207"/>
    </row>
    <row r="7" spans="1:5" ht="30" customHeight="1">
      <c r="A7" s="116" t="s">
        <v>153</v>
      </c>
      <c r="B7" s="86"/>
      <c r="C7" s="87" t="e">
        <f t="shared" si="0"/>
        <v>#DIV/0!</v>
      </c>
      <c r="D7" s="207"/>
    </row>
    <row r="8" spans="1:5" ht="30" customHeight="1">
      <c r="A8" s="111" t="s">
        <v>145</v>
      </c>
      <c r="B8" s="86"/>
      <c r="C8" s="87" t="e">
        <f t="shared" si="0"/>
        <v>#DIV/0!</v>
      </c>
      <c r="D8" s="207"/>
    </row>
    <row r="9" spans="1:5" ht="30" customHeight="1">
      <c r="A9" s="111" t="s">
        <v>146</v>
      </c>
      <c r="B9" s="86"/>
      <c r="C9" s="87" t="e">
        <f t="shared" si="0"/>
        <v>#DIV/0!</v>
      </c>
      <c r="D9" s="207"/>
    </row>
    <row r="10" spans="1:5" ht="30" customHeight="1">
      <c r="A10" s="111" t="s">
        <v>92</v>
      </c>
      <c r="B10" s="86"/>
      <c r="C10" s="87" t="e">
        <f t="shared" si="0"/>
        <v>#DIV/0!</v>
      </c>
      <c r="D10" s="207"/>
    </row>
    <row r="11" spans="1:5" ht="52.15" customHeight="1">
      <c r="A11" s="76" t="s">
        <v>50</v>
      </c>
      <c r="B11" s="84">
        <f>SUM(B5:B10)</f>
        <v>0</v>
      </c>
      <c r="C11" s="88" t="e">
        <f>SUM(C5:C10)</f>
        <v>#DIV/0!</v>
      </c>
      <c r="D11" s="170" t="str">
        <f>IF(B11&gt;=C2,"L'importo rispetta la quota minima","Errore: non viene rispettata la quota minima")</f>
        <v>L'importo rispetta la quota minima</v>
      </c>
      <c r="E11" s="163"/>
    </row>
    <row r="12" spans="1:5" ht="63.6" customHeight="1">
      <c r="A12" s="203" t="s">
        <v>157</v>
      </c>
      <c r="B12" s="203"/>
      <c r="C12" s="203"/>
    </row>
    <row r="13" spans="1:5">
      <c r="A13" s="204" t="s">
        <v>154</v>
      </c>
      <c r="B13" s="205"/>
      <c r="C13" s="206"/>
    </row>
    <row r="14" spans="1:5">
      <c r="A14" s="203" t="s">
        <v>121</v>
      </c>
      <c r="B14" s="203"/>
      <c r="C14" s="203"/>
    </row>
    <row r="15" spans="1:5">
      <c r="A15" s="203" t="s">
        <v>164</v>
      </c>
      <c r="B15" s="203"/>
      <c r="C15" s="203"/>
    </row>
    <row r="16" spans="1:5" ht="15.6" customHeight="1">
      <c r="A16" s="14"/>
      <c r="B16" s="14"/>
      <c r="C16" s="75"/>
    </row>
    <row r="17" spans="1:3" ht="15.75">
      <c r="A17" s="14"/>
      <c r="B17" s="14"/>
      <c r="C17" s="75"/>
    </row>
    <row r="18" spans="1:3" ht="15.75">
      <c r="A18" s="14"/>
      <c r="B18" s="14"/>
      <c r="C18" s="75"/>
    </row>
    <row r="19" spans="1:3" ht="15.75">
      <c r="A19" s="14"/>
      <c r="B19" s="14"/>
      <c r="C19" s="75"/>
    </row>
  </sheetData>
  <mergeCells count="5">
    <mergeCell ref="A12:C12"/>
    <mergeCell ref="A14:C14"/>
    <mergeCell ref="A15:C15"/>
    <mergeCell ref="A13:C13"/>
    <mergeCell ref="D4:D10"/>
  </mergeCells>
  <conditionalFormatting sqref="D11">
    <cfRule type="containsText" dxfId="7" priority="1" operator="containsText" text="Errore: non viene rispettata la quota minima">
      <formula>NOT(ISERROR(SEARCH("Errore: non viene rispettata la quota minima",D11)))</formula>
    </cfRule>
    <cfRule type="containsText" dxfId="6" priority="2" operator="containsText" text="L'importo rispetta la quota minima">
      <formula>NOT(ISERROR(SEARCH("L'importo rispetta la quota minima",D11)))</formula>
    </cfRule>
  </conditionalFormatting>
  <pageMargins left="0.7" right="0.7" top="0.75" bottom="0.75" header="0.3" footer="0.3"/>
  <pageSetup paperSize="8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0"/>
  <sheetViews>
    <sheetView showGridLines="0" zoomScale="85" zoomScaleNormal="85" workbookViewId="0">
      <selection activeCell="B30" sqref="B30"/>
    </sheetView>
  </sheetViews>
  <sheetFormatPr defaultColWidth="8.5703125" defaultRowHeight="15"/>
  <cols>
    <col min="1" max="1" width="78.7109375" customWidth="1"/>
    <col min="2" max="2" width="23.140625" style="102" customWidth="1"/>
    <col min="3" max="3" width="29" customWidth="1"/>
    <col min="4" max="4" width="22" customWidth="1"/>
    <col min="5" max="5" width="29" customWidth="1"/>
  </cols>
  <sheetData>
    <row r="1" spans="1:5" ht="18.75">
      <c r="A1" s="32" t="s">
        <v>63</v>
      </c>
      <c r="B1" s="96"/>
    </row>
    <row r="3" spans="1:5" ht="18.75">
      <c r="A3" s="33" t="s">
        <v>165</v>
      </c>
      <c r="B3" s="97"/>
      <c r="C3" s="14"/>
      <c r="D3" s="14"/>
      <c r="E3" s="14"/>
    </row>
    <row r="4" spans="1:5" ht="94.5">
      <c r="A4" s="29" t="s">
        <v>64</v>
      </c>
      <c r="B4" s="98" t="s">
        <v>147</v>
      </c>
      <c r="C4" s="29" t="s">
        <v>138</v>
      </c>
      <c r="D4" s="29" t="s">
        <v>65</v>
      </c>
      <c r="E4" s="103" t="s">
        <v>150</v>
      </c>
    </row>
    <row r="5" spans="1:5" ht="15.75">
      <c r="A5" s="18" t="s">
        <v>133</v>
      </c>
      <c r="B5" s="99"/>
      <c r="C5" s="18"/>
      <c r="D5" s="18"/>
      <c r="E5" s="18">
        <v>0</v>
      </c>
    </row>
    <row r="6" spans="1:5" ht="15.75">
      <c r="A6" s="18" t="s">
        <v>134</v>
      </c>
      <c r="B6" s="99"/>
      <c r="C6" s="18"/>
      <c r="D6" s="18"/>
      <c r="E6" s="18">
        <v>0</v>
      </c>
    </row>
    <row r="7" spans="1:5" ht="15.75">
      <c r="A7" s="18" t="s">
        <v>140</v>
      </c>
      <c r="B7" s="99"/>
      <c r="C7" s="18"/>
      <c r="D7" s="18"/>
      <c r="E7" s="18">
        <v>0</v>
      </c>
    </row>
    <row r="8" spans="1:5" ht="15.75">
      <c r="A8" s="18" t="s">
        <v>66</v>
      </c>
      <c r="B8" s="99"/>
      <c r="C8" s="18"/>
      <c r="D8" s="18"/>
      <c r="E8" s="18">
        <v>0</v>
      </c>
    </row>
    <row r="9" spans="1:5" ht="15.75">
      <c r="A9" s="18" t="s">
        <v>66</v>
      </c>
      <c r="B9" s="99"/>
      <c r="C9" s="18"/>
      <c r="D9" s="18"/>
      <c r="E9" s="18">
        <v>0</v>
      </c>
    </row>
    <row r="10" spans="1:5" ht="15.75">
      <c r="A10" s="18" t="s">
        <v>66</v>
      </c>
      <c r="B10" s="99"/>
      <c r="C10" s="18"/>
      <c r="D10" s="18"/>
      <c r="E10" s="18">
        <v>0</v>
      </c>
    </row>
    <row r="11" spans="1:5" ht="15.75">
      <c r="A11" s="18" t="s">
        <v>66</v>
      </c>
      <c r="B11" s="99"/>
      <c r="C11" s="99"/>
      <c r="D11" s="99"/>
      <c r="E11" s="18">
        <v>0</v>
      </c>
    </row>
    <row r="12" spans="1:5" ht="15.75">
      <c r="A12" s="92" t="s">
        <v>67</v>
      </c>
      <c r="B12" s="99">
        <f>SUM(B5:B11)</f>
        <v>0</v>
      </c>
      <c r="C12" s="99"/>
      <c r="D12" s="99"/>
      <c r="E12" s="57">
        <f>SUM(E5:E11)</f>
        <v>0</v>
      </c>
    </row>
    <row r="13" spans="1:5" ht="15.75">
      <c r="A13" s="29" t="s">
        <v>68</v>
      </c>
      <c r="B13" s="179"/>
      <c r="C13" s="179"/>
      <c r="D13" s="179"/>
      <c r="E13" s="103" t="s">
        <v>151</v>
      </c>
    </row>
    <row r="14" spans="1:5" ht="15.6" customHeight="1">
      <c r="A14" s="18" t="s">
        <v>48</v>
      </c>
      <c r="B14" s="179"/>
      <c r="C14" s="179"/>
      <c r="D14" s="179"/>
      <c r="E14" s="18">
        <v>0</v>
      </c>
    </row>
    <row r="15" spans="1:5" ht="15.75">
      <c r="A15" s="18" t="s">
        <v>69</v>
      </c>
      <c r="B15" s="179"/>
      <c r="C15" s="179"/>
      <c r="D15" s="179"/>
      <c r="E15" s="18">
        <v>0</v>
      </c>
    </row>
    <row r="16" spans="1:5" ht="15.75">
      <c r="A16" s="93" t="s">
        <v>67</v>
      </c>
      <c r="B16" s="99">
        <f>SUM(B9:B15)</f>
        <v>0</v>
      </c>
      <c r="C16" s="99"/>
      <c r="D16" s="99"/>
      <c r="E16" s="58">
        <f>SUM(E14:E15)</f>
        <v>0</v>
      </c>
    </row>
    <row r="17" spans="1:5" ht="15.75">
      <c r="A17" s="90" t="s">
        <v>50</v>
      </c>
      <c r="B17" s="100"/>
      <c r="C17" s="55"/>
      <c r="D17" s="56"/>
      <c r="E17" s="55">
        <f>SUM(E12+E16)</f>
        <v>0</v>
      </c>
    </row>
    <row r="18" spans="1:5" ht="15.75">
      <c r="A18" s="89" t="s">
        <v>148</v>
      </c>
      <c r="B18" s="101"/>
      <c r="C18" s="14"/>
      <c r="D18" s="14"/>
      <c r="E18" s="14"/>
    </row>
    <row r="19" spans="1:5" ht="14.45" customHeight="1"/>
    <row r="20" spans="1:5" ht="14.45" customHeight="1"/>
  </sheetData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0"/>
  <sheetViews>
    <sheetView showGridLines="0" zoomScale="85" zoomScaleNormal="85" workbookViewId="0">
      <selection activeCell="A7" sqref="A7:B7"/>
    </sheetView>
  </sheetViews>
  <sheetFormatPr defaultColWidth="8.5703125" defaultRowHeight="15"/>
  <cols>
    <col min="1" max="1" width="61.5703125" bestFit="1" customWidth="1"/>
    <col min="2" max="2" width="45.42578125" customWidth="1"/>
    <col min="3" max="3" width="19" customWidth="1"/>
    <col min="4" max="5" width="11" customWidth="1"/>
  </cols>
  <sheetData>
    <row r="1" spans="1:3" ht="18.75">
      <c r="A1" s="32" t="s">
        <v>70</v>
      </c>
    </row>
    <row r="3" spans="1:3" ht="18.75">
      <c r="A3" s="33" t="s">
        <v>166</v>
      </c>
      <c r="B3" s="14"/>
      <c r="C3" s="14"/>
    </row>
    <row r="4" spans="1:3" ht="19.5" customHeight="1">
      <c r="A4" s="29" t="s">
        <v>71</v>
      </c>
      <c r="B4" s="29" t="s">
        <v>72</v>
      </c>
      <c r="C4" s="29" t="s">
        <v>162</v>
      </c>
    </row>
    <row r="5" spans="1:3" ht="24.75" customHeight="1">
      <c r="A5" s="43"/>
      <c r="B5" s="43"/>
      <c r="C5" s="36"/>
    </row>
    <row r="6" spans="1:3" ht="24.75" customHeight="1">
      <c r="A6" s="43"/>
      <c r="B6" s="43"/>
      <c r="C6" s="36"/>
    </row>
    <row r="7" spans="1:3" ht="29.25" customHeight="1">
      <c r="A7" s="210" t="s">
        <v>50</v>
      </c>
      <c r="B7" s="211"/>
      <c r="C7" s="39">
        <f>SUM(C5:C6)</f>
        <v>0</v>
      </c>
    </row>
    <row r="8" spans="1:3" ht="88.5" customHeight="1">
      <c r="A8" s="81" t="s">
        <v>135</v>
      </c>
      <c r="B8" s="208"/>
      <c r="C8" s="209"/>
    </row>
    <row r="10" spans="1:3" ht="97.35" customHeight="1">
      <c r="A10" s="200" t="s">
        <v>124</v>
      </c>
      <c r="B10" s="200"/>
      <c r="C10" s="200"/>
    </row>
  </sheetData>
  <mergeCells count="3">
    <mergeCell ref="B8:C8"/>
    <mergeCell ref="A10:C10"/>
    <mergeCell ref="A7:B7"/>
  </mergeCells>
  <pageMargins left="0.7" right="0.7" top="0.75" bottom="0.75" header="0.3" footer="0.3"/>
  <pageSetup paperSize="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53"/>
  <sheetViews>
    <sheetView showGridLines="0" topLeftCell="A43" zoomScaleNormal="100" workbookViewId="0">
      <selection activeCell="A3" sqref="A3:B3"/>
    </sheetView>
  </sheetViews>
  <sheetFormatPr defaultColWidth="30.5703125" defaultRowHeight="15"/>
  <cols>
    <col min="1" max="1" width="35.42578125" customWidth="1"/>
  </cols>
  <sheetData>
    <row r="1" spans="1:4" ht="18.75">
      <c r="A1" s="32" t="s">
        <v>73</v>
      </c>
    </row>
    <row r="3" spans="1:4" ht="18.75">
      <c r="A3" s="33" t="s">
        <v>74</v>
      </c>
      <c r="B3" s="8"/>
      <c r="C3" s="8"/>
    </row>
    <row r="4" spans="1:4" ht="30" customHeight="1">
      <c r="A4" s="213" t="s">
        <v>75</v>
      </c>
      <c r="B4" s="212" t="s">
        <v>76</v>
      </c>
      <c r="C4" s="212" t="s">
        <v>77</v>
      </c>
    </row>
    <row r="5" spans="1:4" ht="30" customHeight="1">
      <c r="A5" s="214"/>
      <c r="B5" s="212"/>
      <c r="C5" s="212"/>
    </row>
    <row r="6" spans="1:4" ht="20.100000000000001" customHeight="1">
      <c r="A6" s="30" t="s">
        <v>78</v>
      </c>
      <c r="B6" s="104"/>
      <c r="C6" s="105"/>
    </row>
    <row r="7" spans="1:4" ht="20.100000000000001" customHeight="1">
      <c r="A7" s="30" t="s">
        <v>79</v>
      </c>
      <c r="B7" s="104"/>
      <c r="C7" s="105"/>
    </row>
    <row r="8" spans="1:4" ht="20.100000000000001" customHeight="1">
      <c r="A8" s="30" t="s">
        <v>80</v>
      </c>
      <c r="B8" s="104"/>
      <c r="C8" s="105"/>
    </row>
    <row r="9" spans="1:4" ht="20.100000000000001" customHeight="1">
      <c r="A9" s="30" t="s">
        <v>81</v>
      </c>
      <c r="B9" s="104"/>
      <c r="C9" s="105"/>
    </row>
    <row r="10" spans="1:4" ht="20.100000000000001" customHeight="1">
      <c r="A10" s="30" t="s">
        <v>82</v>
      </c>
      <c r="B10" s="104"/>
      <c r="C10" s="105"/>
    </row>
    <row r="11" spans="1:4" ht="20.100000000000001" customHeight="1">
      <c r="A11" s="52" t="s">
        <v>83</v>
      </c>
      <c r="B11" s="106"/>
      <c r="C11" s="107"/>
    </row>
    <row r="12" spans="1:4" ht="20.100000000000001" customHeight="1">
      <c r="A12" s="91" t="s">
        <v>50</v>
      </c>
      <c r="B12" s="108">
        <f>SUM(B6:B11)</f>
        <v>0</v>
      </c>
      <c r="C12" s="108">
        <f>SUM(C6:C11)</f>
        <v>0</v>
      </c>
    </row>
    <row r="13" spans="1:4" ht="50.1" customHeight="1">
      <c r="A13" s="200" t="s">
        <v>167</v>
      </c>
      <c r="B13" s="200"/>
      <c r="C13" s="200"/>
      <c r="D13" s="47"/>
    </row>
    <row r="14" spans="1:4" ht="15.75">
      <c r="A14" s="8"/>
      <c r="B14" s="8"/>
      <c r="C14" s="8"/>
    </row>
    <row r="15" spans="1:4" ht="18.75">
      <c r="A15" s="33" t="s">
        <v>168</v>
      </c>
      <c r="B15" s="8"/>
      <c r="C15" s="8"/>
    </row>
    <row r="16" spans="1:4" ht="38.25" customHeight="1">
      <c r="A16" s="212" t="s">
        <v>84</v>
      </c>
      <c r="B16" s="213" t="s">
        <v>85</v>
      </c>
      <c r="C16" s="8"/>
    </row>
    <row r="17" spans="1:3" ht="15" customHeight="1">
      <c r="A17" s="212"/>
      <c r="B17" s="214"/>
    </row>
    <row r="18" spans="1:3" ht="15.75">
      <c r="A18" s="31" t="s">
        <v>86</v>
      </c>
      <c r="B18" s="59">
        <v>0</v>
      </c>
    </row>
    <row r="19" spans="1:3" ht="15.75">
      <c r="A19" s="31" t="s">
        <v>125</v>
      </c>
      <c r="B19" s="59">
        <v>0</v>
      </c>
      <c r="C19" s="8"/>
    </row>
    <row r="20" spans="1:3" ht="15.75">
      <c r="A20" s="31" t="s">
        <v>46</v>
      </c>
      <c r="B20" s="59">
        <v>0</v>
      </c>
      <c r="C20" s="8"/>
    </row>
    <row r="21" spans="1:3" ht="15.75">
      <c r="A21" s="31" t="s">
        <v>87</v>
      </c>
      <c r="B21" s="59">
        <v>0</v>
      </c>
      <c r="C21" s="8"/>
    </row>
    <row r="22" spans="1:3" ht="18" customHeight="1">
      <c r="A22" s="31" t="s">
        <v>88</v>
      </c>
      <c r="B22" s="59">
        <v>0</v>
      </c>
      <c r="C22" s="8"/>
    </row>
    <row r="23" spans="1:3" ht="15.75">
      <c r="A23" s="31" t="s">
        <v>89</v>
      </c>
      <c r="B23" s="59">
        <v>0</v>
      </c>
      <c r="C23" s="8"/>
    </row>
    <row r="24" spans="1:3" ht="15.75">
      <c r="A24" s="31" t="s">
        <v>90</v>
      </c>
      <c r="B24" s="59">
        <v>0</v>
      </c>
      <c r="C24" s="8"/>
    </row>
    <row r="25" spans="1:3" ht="15.75">
      <c r="A25" s="31" t="s">
        <v>91</v>
      </c>
      <c r="B25" s="59">
        <v>0</v>
      </c>
      <c r="C25" s="8"/>
    </row>
    <row r="26" spans="1:3" ht="15.75">
      <c r="A26" s="72" t="s">
        <v>93</v>
      </c>
      <c r="B26" s="39">
        <f>SUM(B18:B25)</f>
        <v>0</v>
      </c>
      <c r="C26" s="8"/>
    </row>
    <row r="27" spans="1:3" ht="125.1" customHeight="1">
      <c r="A27" s="200" t="s">
        <v>173</v>
      </c>
      <c r="B27" s="200"/>
      <c r="C27" s="200"/>
    </row>
    <row r="29" spans="1:3" ht="18.75">
      <c r="A29" s="33" t="s">
        <v>94</v>
      </c>
      <c r="B29" s="8"/>
      <c r="C29" s="8"/>
    </row>
    <row r="30" spans="1:3">
      <c r="A30" s="213" t="s">
        <v>95</v>
      </c>
      <c r="B30" s="212" t="s">
        <v>76</v>
      </c>
      <c r="C30" s="212" t="s">
        <v>77</v>
      </c>
    </row>
    <row r="31" spans="1:3">
      <c r="A31" s="214"/>
      <c r="B31" s="212"/>
      <c r="C31" s="212"/>
    </row>
    <row r="32" spans="1:3" ht="15.75">
      <c r="A32" s="30" t="s">
        <v>78</v>
      </c>
      <c r="B32" s="104"/>
      <c r="C32" s="105"/>
    </row>
    <row r="33" spans="1:3" ht="15.75">
      <c r="A33" s="30" t="s">
        <v>79</v>
      </c>
      <c r="B33" s="104"/>
      <c r="C33" s="105"/>
    </row>
    <row r="34" spans="1:3" ht="15.75">
      <c r="A34" s="30" t="s">
        <v>80</v>
      </c>
      <c r="B34" s="104"/>
      <c r="C34" s="105"/>
    </row>
    <row r="35" spans="1:3" ht="15.75">
      <c r="A35" s="30" t="s">
        <v>81</v>
      </c>
      <c r="B35" s="104"/>
      <c r="C35" s="105"/>
    </row>
    <row r="36" spans="1:3" ht="15.75">
      <c r="A36" s="30" t="s">
        <v>82</v>
      </c>
      <c r="B36" s="104"/>
      <c r="C36" s="105"/>
    </row>
    <row r="37" spans="1:3" ht="15.75">
      <c r="A37" s="52" t="s">
        <v>83</v>
      </c>
      <c r="B37" s="106"/>
      <c r="C37" s="107"/>
    </row>
    <row r="38" spans="1:3" ht="15.75">
      <c r="A38" s="91" t="s">
        <v>50</v>
      </c>
      <c r="B38" s="108">
        <f>SUM(B32:B37)</f>
        <v>0</v>
      </c>
      <c r="C38" s="108">
        <f>SUM(C32:C37)</f>
        <v>0</v>
      </c>
    </row>
    <row r="40" spans="1:3" ht="18.75">
      <c r="A40" s="33" t="s">
        <v>169</v>
      </c>
      <c r="B40" s="8"/>
    </row>
    <row r="41" spans="1:3">
      <c r="A41" s="212" t="s">
        <v>84</v>
      </c>
      <c r="B41" s="213" t="s">
        <v>85</v>
      </c>
    </row>
    <row r="42" spans="1:3">
      <c r="A42" s="212"/>
      <c r="B42" s="214"/>
    </row>
    <row r="43" spans="1:3" ht="15.75">
      <c r="A43" s="31" t="s">
        <v>86</v>
      </c>
      <c r="B43" s="59">
        <v>0</v>
      </c>
    </row>
    <row r="44" spans="1:3" ht="15.75">
      <c r="A44" s="31" t="s">
        <v>96</v>
      </c>
      <c r="B44" s="59">
        <v>0</v>
      </c>
    </row>
    <row r="45" spans="1:3" ht="15.75">
      <c r="A45" s="31" t="s">
        <v>46</v>
      </c>
      <c r="B45" s="59">
        <v>0</v>
      </c>
    </row>
    <row r="46" spans="1:3" ht="15.75">
      <c r="A46" s="31" t="s">
        <v>87</v>
      </c>
      <c r="B46" s="59">
        <v>0</v>
      </c>
    </row>
    <row r="47" spans="1:3" ht="15.75">
      <c r="A47" s="31" t="s">
        <v>88</v>
      </c>
      <c r="B47" s="59">
        <v>0</v>
      </c>
    </row>
    <row r="48" spans="1:3" ht="15.75">
      <c r="A48" s="31" t="s">
        <v>89</v>
      </c>
      <c r="B48" s="59">
        <v>0</v>
      </c>
    </row>
    <row r="49" spans="1:2" ht="15.75">
      <c r="A49" s="31" t="s">
        <v>90</v>
      </c>
      <c r="B49" s="59">
        <v>0</v>
      </c>
    </row>
    <row r="50" spans="1:2" ht="15.75">
      <c r="A50" s="31" t="s">
        <v>97</v>
      </c>
      <c r="B50" s="59">
        <v>0</v>
      </c>
    </row>
    <row r="51" spans="1:2" ht="15.75">
      <c r="A51" s="72" t="s">
        <v>93</v>
      </c>
      <c r="B51" s="39">
        <f>SUM(B43:B50)</f>
        <v>0</v>
      </c>
    </row>
    <row r="53" spans="1:2">
      <c r="A53" s="70" t="s">
        <v>98</v>
      </c>
      <c r="B53" s="71">
        <f>SUM(B26+B51)</f>
        <v>0</v>
      </c>
    </row>
  </sheetData>
  <mergeCells count="12">
    <mergeCell ref="B4:B5"/>
    <mergeCell ref="A30:A31"/>
    <mergeCell ref="B30:B31"/>
    <mergeCell ref="C30:C31"/>
    <mergeCell ref="A41:A42"/>
    <mergeCell ref="B41:B42"/>
    <mergeCell ref="C4:C5"/>
    <mergeCell ref="A16:A17"/>
    <mergeCell ref="A4:A5"/>
    <mergeCell ref="A13:C13"/>
    <mergeCell ref="A27:C27"/>
    <mergeCell ref="B16:B17"/>
  </mergeCells>
  <pageMargins left="0.7" right="0.7" top="0.75" bottom="0.75" header="0.3" footer="0.3"/>
  <pageSetup paperSize="8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1"/>
  <sheetViews>
    <sheetView tabSelected="1" zoomScale="85" zoomScaleNormal="85" workbookViewId="0">
      <selection activeCell="B5" sqref="B5"/>
    </sheetView>
  </sheetViews>
  <sheetFormatPr defaultColWidth="8.5703125" defaultRowHeight="15"/>
  <cols>
    <col min="1" max="1" width="52.5703125" bestFit="1" customWidth="1"/>
    <col min="2" max="2" width="22.85546875" bestFit="1" customWidth="1"/>
    <col min="3" max="3" width="20.5703125" customWidth="1"/>
    <col min="4" max="4" width="20.5703125" style="77" customWidth="1"/>
    <col min="5" max="5" width="20.5703125" customWidth="1"/>
    <col min="6" max="6" width="20.5703125" style="77" customWidth="1"/>
    <col min="7" max="7" width="20.5703125" customWidth="1"/>
    <col min="8" max="8" width="17.140625" style="77" bestFit="1" customWidth="1"/>
  </cols>
  <sheetData>
    <row r="1" spans="1:12" ht="15.75">
      <c r="A1" s="120" t="s">
        <v>170</v>
      </c>
      <c r="B1" s="16" t="s">
        <v>171</v>
      </c>
    </row>
    <row r="2" spans="1:12" ht="43.5" customHeight="1">
      <c r="A2" s="4" t="s">
        <v>99</v>
      </c>
      <c r="B2" s="37" t="s">
        <v>155</v>
      </c>
      <c r="C2" s="4" t="s">
        <v>100</v>
      </c>
    </row>
    <row r="3" spans="1:12" ht="30.75" customHeight="1">
      <c r="A3" s="10" t="s">
        <v>101</v>
      </c>
      <c r="B3" s="40">
        <f>'Tab 1'!C19</f>
        <v>0</v>
      </c>
      <c r="C3" s="41" t="e">
        <f t="shared" ref="C3:C9" si="0">$B3/$B$9</f>
        <v>#DIV/0!</v>
      </c>
      <c r="D3" s="215" t="s">
        <v>102</v>
      </c>
    </row>
    <row r="4" spans="1:12" ht="29.25" customHeight="1" thickBot="1">
      <c r="A4" s="10" t="s">
        <v>103</v>
      </c>
      <c r="B4" s="40">
        <f>'Tab 2'!D11</f>
        <v>0</v>
      </c>
      <c r="C4" s="41" t="e">
        <f t="shared" si="0"/>
        <v>#DIV/0!</v>
      </c>
      <c r="D4" s="215"/>
    </row>
    <row r="5" spans="1:12" ht="29.25" customHeight="1" thickBot="1">
      <c r="A5" s="10" t="s">
        <v>122</v>
      </c>
      <c r="B5" s="40">
        <f>'Tab 2.A-PIS'!B11</f>
        <v>0</v>
      </c>
      <c r="C5" s="41" t="e">
        <f t="shared" si="0"/>
        <v>#DIV/0!</v>
      </c>
      <c r="D5" s="215"/>
      <c r="E5" s="219" t="s">
        <v>795</v>
      </c>
      <c r="F5" s="220"/>
      <c r="G5" s="220"/>
      <c r="H5" s="220"/>
      <c r="I5" s="220"/>
      <c r="J5" s="220"/>
      <c r="K5" s="220"/>
      <c r="L5" s="221"/>
    </row>
    <row r="6" spans="1:12" ht="27.75" customHeight="1">
      <c r="A6" s="10" t="s">
        <v>104</v>
      </c>
      <c r="B6" s="40">
        <f>'Tab 3'!E17</f>
        <v>0</v>
      </c>
      <c r="C6" s="41" t="e">
        <f t="shared" si="0"/>
        <v>#DIV/0!</v>
      </c>
      <c r="D6" s="215"/>
    </row>
    <row r="7" spans="1:12" ht="22.5" customHeight="1">
      <c r="A7" s="10" t="s">
        <v>105</v>
      </c>
      <c r="B7" s="40">
        <f>'Tab 4'!C7</f>
        <v>0</v>
      </c>
      <c r="C7" s="41" t="e">
        <f t="shared" si="0"/>
        <v>#DIV/0!</v>
      </c>
      <c r="D7" s="215"/>
    </row>
    <row r="8" spans="1:12" ht="26.25" customHeight="1">
      <c r="A8" s="10" t="s">
        <v>106</v>
      </c>
      <c r="B8" s="13">
        <f>'Tab 5'!B53</f>
        <v>0</v>
      </c>
      <c r="C8" s="41" t="e">
        <f t="shared" si="0"/>
        <v>#DIV/0!</v>
      </c>
      <c r="D8" s="215"/>
    </row>
    <row r="9" spans="1:12" ht="27.75" customHeight="1">
      <c r="A9" s="11" t="s">
        <v>107</v>
      </c>
      <c r="B9" s="12">
        <f>SUM(B3:B8)</f>
        <v>0</v>
      </c>
      <c r="C9" s="41" t="e">
        <f t="shared" si="0"/>
        <v>#DIV/0!</v>
      </c>
      <c r="D9" s="78"/>
    </row>
    <row r="10" spans="1:12" ht="27.75" customHeight="1">
      <c r="A10" s="53" t="s">
        <v>108</v>
      </c>
      <c r="B10" s="73">
        <f>Sommario!B9</f>
        <v>0</v>
      </c>
      <c r="C10" s="54"/>
      <c r="D10" s="78"/>
    </row>
    <row r="11" spans="1:12" ht="30.6" customHeight="1">
      <c r="A11" s="38" t="s">
        <v>109</v>
      </c>
      <c r="B11" s="117">
        <f>B10-B9</f>
        <v>0</v>
      </c>
      <c r="C11" s="119" t="e">
        <f>B11/$B$10</f>
        <v>#DIV/0!</v>
      </c>
      <c r="D11" s="78"/>
    </row>
    <row r="13" spans="1:12" ht="31.5">
      <c r="A13" s="48" t="s">
        <v>177</v>
      </c>
    </row>
    <row r="14" spans="1:12">
      <c r="A14" s="216" t="s">
        <v>156</v>
      </c>
      <c r="B14" s="218" t="s">
        <v>139</v>
      </c>
      <c r="C14" s="218"/>
      <c r="D14" s="218"/>
      <c r="E14" s="218"/>
      <c r="F14" s="218"/>
      <c r="G14" s="218"/>
      <c r="H14" s="218"/>
    </row>
    <row r="15" spans="1:12" ht="22.15" customHeight="1">
      <c r="A15" s="217"/>
      <c r="B15" s="62" t="s">
        <v>110</v>
      </c>
      <c r="C15" s="62" t="s">
        <v>111</v>
      </c>
      <c r="D15" s="79" t="s">
        <v>112</v>
      </c>
      <c r="E15" s="62" t="s">
        <v>129</v>
      </c>
      <c r="F15" s="79" t="s">
        <v>130</v>
      </c>
      <c r="G15" s="62" t="s">
        <v>123</v>
      </c>
      <c r="H15" s="79" t="s">
        <v>113</v>
      </c>
    </row>
    <row r="16" spans="1:12">
      <c r="A16" s="63" t="s">
        <v>114</v>
      </c>
      <c r="B16" s="65"/>
      <c r="C16" s="66"/>
      <c r="D16" s="118" t="e">
        <f>$C16/$C$21</f>
        <v>#DIV/0!</v>
      </c>
      <c r="E16" s="65"/>
      <c r="F16" s="118" t="e">
        <f>$E16/$E$21</f>
        <v>#DIV/0!</v>
      </c>
      <c r="G16" s="65"/>
      <c r="H16" s="64" t="e">
        <f>$G16/$G$21</f>
        <v>#DIV/0!</v>
      </c>
    </row>
    <row r="17" spans="1:8">
      <c r="A17" s="63" t="s">
        <v>115</v>
      </c>
      <c r="B17" s="65"/>
      <c r="C17" s="66"/>
      <c r="D17" s="118" t="e">
        <f t="shared" ref="D17:D21" si="1">$C17/$C$21</f>
        <v>#DIV/0!</v>
      </c>
      <c r="E17" s="65"/>
      <c r="F17" s="118" t="e">
        <f t="shared" ref="F17:F21" si="2">$E17/$E$21</f>
        <v>#DIV/0!</v>
      </c>
      <c r="G17" s="65"/>
      <c r="H17" s="64" t="e">
        <f t="shared" ref="H17:H21" si="3">$G17/$G$21</f>
        <v>#DIV/0!</v>
      </c>
    </row>
    <row r="18" spans="1:8">
      <c r="A18" s="63" t="s">
        <v>116</v>
      </c>
      <c r="B18" s="65"/>
      <c r="C18" s="67"/>
      <c r="D18" s="118" t="e">
        <f t="shared" si="1"/>
        <v>#DIV/0!</v>
      </c>
      <c r="E18" s="67"/>
      <c r="F18" s="118" t="e">
        <f t="shared" si="2"/>
        <v>#DIV/0!</v>
      </c>
      <c r="G18" s="68"/>
      <c r="H18" s="64" t="e">
        <f t="shared" si="3"/>
        <v>#DIV/0!</v>
      </c>
    </row>
    <row r="19" spans="1:8">
      <c r="A19" s="63" t="s">
        <v>117</v>
      </c>
      <c r="B19" s="65"/>
      <c r="C19" s="67"/>
      <c r="D19" s="118" t="e">
        <f t="shared" si="1"/>
        <v>#DIV/0!</v>
      </c>
      <c r="E19" s="67"/>
      <c r="F19" s="118" t="e">
        <f t="shared" si="2"/>
        <v>#DIV/0!</v>
      </c>
      <c r="G19" s="68"/>
      <c r="H19" s="64" t="e">
        <f t="shared" si="3"/>
        <v>#DIV/0!</v>
      </c>
    </row>
    <row r="20" spans="1:8">
      <c r="A20" s="126" t="s">
        <v>172</v>
      </c>
      <c r="B20" s="127"/>
      <c r="C20" s="128"/>
      <c r="D20" s="129" t="e">
        <f t="shared" si="1"/>
        <v>#DIV/0!</v>
      </c>
      <c r="E20" s="128"/>
      <c r="F20" s="129" t="e">
        <f t="shared" si="2"/>
        <v>#DIV/0!</v>
      </c>
      <c r="G20" s="130"/>
      <c r="H20" s="131" t="e">
        <f t="shared" si="3"/>
        <v>#DIV/0!</v>
      </c>
    </row>
    <row r="21" spans="1:8">
      <c r="A21" s="69" t="s">
        <v>50</v>
      </c>
      <c r="B21" s="65">
        <f>SUM(B16:B20)</f>
        <v>0</v>
      </c>
      <c r="C21" s="65">
        <f>SUM(C16:C20)</f>
        <v>0</v>
      </c>
      <c r="D21" s="118" t="e">
        <f t="shared" si="1"/>
        <v>#DIV/0!</v>
      </c>
      <c r="E21" s="65">
        <f>SUM(E16:E20)</f>
        <v>0</v>
      </c>
      <c r="F21" s="118" t="e">
        <f t="shared" si="2"/>
        <v>#DIV/0!</v>
      </c>
      <c r="G21" s="65">
        <f>SUM(G16:G20)</f>
        <v>0</v>
      </c>
      <c r="H21" s="64" t="e">
        <f t="shared" si="3"/>
        <v>#DIV/0!</v>
      </c>
    </row>
  </sheetData>
  <mergeCells count="4">
    <mergeCell ref="D3:D8"/>
    <mergeCell ref="A14:A15"/>
    <mergeCell ref="B14:H14"/>
    <mergeCell ref="E5:L5"/>
  </mergeCells>
  <pageMargins left="0.7" right="0.7" top="0.75" bottom="0.75" header="0.3" footer="0.3"/>
  <pageSetup paperSize="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0BB7B6009E5443AD97271ECDDB5606" ma:contentTypeVersion="16" ma:contentTypeDescription="Create a new document." ma:contentTypeScope="" ma:versionID="c5cc13471b671162cd40675cd3ef1f6f">
  <xsd:schema xmlns:xsd="http://www.w3.org/2001/XMLSchema" xmlns:xs="http://www.w3.org/2001/XMLSchema" xmlns:p="http://schemas.microsoft.com/office/2006/metadata/properties" xmlns:ns2="32766ff9-0e22-4b2c-99d7-adf475998fe8" xmlns:ns3="f5d221dd-0aa7-4983-a9d4-13836b56b3f2" xmlns:ns4="3e02667f-0271-471b-bd6e-11a2e16def1d" targetNamespace="http://schemas.microsoft.com/office/2006/metadata/properties" ma:root="true" ma:fieldsID="c60b528b4d181def9b4529383fcdf5cb" ns2:_="" ns3:_="" ns4:_="">
    <xsd:import namespace="32766ff9-0e22-4b2c-99d7-adf475998fe8"/>
    <xsd:import namespace="f5d221dd-0aa7-4983-a9d4-13836b56b3f2"/>
    <xsd:import namespace="3e02667f-0271-471b-bd6e-11a2e16def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66ff9-0e22-4b2c-99d7-adf475998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a6c10d7-b926-4fc0-945e-3cbf5049f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221dd-0aa7-4983-a9d4-13836b56b3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2667f-0271-471b-bd6e-11a2e16def1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bfda5ff-439d-4c85-ac26-0d058ef9e6d0}" ma:internalName="TaxCatchAll" ma:showField="CatchAllData" ma:web="f5d221dd-0aa7-4983-a9d4-13836b56b3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/ U M X U w A e p 0 +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q m Z k A n W S j D x O z 8 c 3 M Q 8 g b A e V A s k i C N s 6 l O S W l R a l 2 m S W 6 n i E 2 + j C u j T 7 U C 3 Y A U E s D B B Q A A g A I A P 1 D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9 Q x d T K I p H u A 4 A A A A R A A A A E w A c A E Z v c m 1 1 b G F z L 1 N l Y 3 R p b 2 4 x L m 0 g o h g A K K A U A A A A A A A A A A A A A A A A A A A A A A A A A A A A K 0 5 N L s n M z 1 M I h t C G 1 g B Q S w E C L Q A U A A I A C A D 9 Q x d T A B 6 n T 6 U A A A D 1 A A A A E g A A A A A A A A A A A A A A A A A A A A A A Q 2 9 u Z m l n L 1 B h Y 2 t h Z 2 U u e G 1 s U E s B A i 0 A F A A C A A g A / U M X U w / K 6 a u k A A A A 6 Q A A A B M A A A A A A A A A A A A A A A A A 8 Q A A A F t D b 2 5 0 Z W 5 0 X 1 R 5 c G V z X S 5 4 b W x Q S w E C L Q A U A A I A C A D 9 Q x d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k r L k F Y 8 e k 6 e n 8 r m X N 0 b t A A A A A A C A A A A A A A Q Z g A A A A E A A C A A A A C 8 T X C e O P I B 4 J 0 r P 2 M 3 X s E M F O 2 c 8 f d Z d q S u p o 3 R 2 b j 9 P A A A A A A O g A A A A A I A A C A A A A A d k Y 9 s I B 5 S H i T / X T Q X G W S X k V 7 O 3 n y 4 l e o R w l y T x q X X c l A A A A D U S 9 q z 0 n K N T O U r c c V T 6 Q m s 8 i / / m c a x 7 I M q E G a q E B e 8 U r h 3 a Z 0 W f j t m e t z i 4 U + B t o W a / x K G j k 6 D p P 3 z V x v U u U 5 0 O e u L J b t F s 6 H b 1 M q I M X 7 k i E A A A A C c E N e X R k e v C f V D t 0 9 X m Y O l v Z / Z T S 2 B 2 g 4 T f t X V S d w k q S G v + u t 7 C a B i R O V K k z 8 P K 1 K 3 T D s 0 3 A w 7 + o 7 u 2 i C l C u z H < / D a t a M a s h u p > 
</file>

<file path=customXml/itemProps1.xml><?xml version="1.0" encoding="utf-8"?>
<ds:datastoreItem xmlns:ds="http://schemas.openxmlformats.org/officeDocument/2006/customXml" ds:itemID="{6A7856AD-AD26-492B-9529-72B23F14E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D59BB5-93DD-4A72-B9C6-2CC90EF4F4D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5A6915F-DC78-49AD-8424-3F5EBF089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66ff9-0e22-4b2c-99d7-adf475998fe8"/>
    <ds:schemaRef ds:uri="f5d221dd-0aa7-4983-a9d4-13836b56b3f2"/>
    <ds:schemaRef ds:uri="3e02667f-0271-471b-bd6e-11a2e16de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AAE199-8AF8-4CDC-84AD-B25A1A6455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Sommario</vt:lpstr>
      <vt:lpstr>Tabella Analisi</vt:lpstr>
      <vt:lpstr>Tab 1</vt:lpstr>
      <vt:lpstr>Tab 2</vt:lpstr>
      <vt:lpstr>Tab 2.A-PIS</vt:lpstr>
      <vt:lpstr>Tab 3</vt:lpstr>
      <vt:lpstr>Tab 4</vt:lpstr>
      <vt:lpstr>Tab 5</vt:lpstr>
      <vt:lpstr>Tab_Riepilogo</vt:lpstr>
      <vt:lpstr>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cp:keywords/>
  <dc:description/>
  <cp:lastModifiedBy>Fargnoli Sonia</cp:lastModifiedBy>
  <cp:revision/>
  <dcterms:created xsi:type="dcterms:W3CDTF">2021-08-03T08:10:06Z</dcterms:created>
  <dcterms:modified xsi:type="dcterms:W3CDTF">2024-10-10T10:52:33Z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c207c75ec48f45bbbd763d1c219ec8d5</vt:lpwstr>
  </property>
  <property fmtid="{D5CDD505-2E9C-101B-9397-08002B2CF9AE}" pid="3" name="ContentTypeId">
    <vt:lpwstr>0x01010058BF3D285C0AFC4AAE078062DAAE9475</vt:lpwstr>
  </property>
  <property fmtid="{D5CDD505-2E9C-101B-9397-08002B2CF9AE}" pid="4" name="display_urn:schemas-microsoft-com:office:office#SharedWithUsers">
    <vt:lpwstr>Francesco Cenedese;Vikesh Ramesh Mahboobani Martinez;Cristina Perricone;Alessandra Marini;Ludovica Cherchi;Federica Ambrosio;Erik Stone Trautman</vt:lpwstr>
  </property>
  <property fmtid="{D5CDD505-2E9C-101B-9397-08002B2CF9AE}" pid="5" name="SharedWithUsers">
    <vt:lpwstr>14;#Francesco Cenedese;#38;#Vikesh Ramesh Mahboobani Martinez;#33;#Cristina Perricone;#13;#Alessandra Marini;#15;#Ludovica Cherchi;#19;#Federica Ambrosio;#36;#Erik Stone Trautman</vt:lpwstr>
  </property>
</Properties>
</file>